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Work Files\Projects\23558 _23559 - SH 350 &amp; SH 239 Bridge Surveys\ROW_Survey\Drawings\Reference_Files\Tabs\"/>
    </mc:Choice>
  </mc:AlternateContent>
  <bookViews>
    <workbookView xWindow="360" yWindow="45" windowWidth="10395" windowHeight="8445" tabRatio="857" activeTab="2"/>
  </bookViews>
  <sheets>
    <sheet name="SH 239 MP 1.74 (5)" sheetId="16" r:id="rId1"/>
    <sheet name="MP 47.13 48.74 50.58 51.68 (2)" sheetId="13" r:id="rId2"/>
    <sheet name="MP 56.45 57.07 57.47 (3)" sheetId="14" r:id="rId3"/>
    <sheet name="MP 69.82 (4)" sheetId="15" r:id="rId4"/>
    <sheet name="SH 350 MP10.29 (1)" sheetId="12" r:id="rId5"/>
  </sheets>
  <definedNames>
    <definedName name="_xlnm.Print_Area" localSheetId="1">'MP 47.13 48.74 50.58 51.68 (2)'!$A$1:$K$9,'MP 47.13 48.74 50.58 51.68 (2)'!$G$10:$H$11</definedName>
    <definedName name="_xlnm.Print_Area" localSheetId="2">'MP 56.45 57.07 57.47 (3)'!$A$1:$K$8,'MP 56.45 57.07 57.47 (3)'!$G$9:$H$10</definedName>
    <definedName name="_xlnm.Print_Area" localSheetId="3">'MP 69.82 (4)'!$A$1:$K$6,'MP 69.82 (4)'!$G$7:$H$8</definedName>
    <definedName name="_xlnm.Print_Area" localSheetId="0">'SH 239 MP 1.74 (5)'!$A$1:$K$6,'SH 239 MP 1.74 (5)'!$G$7:$H$8</definedName>
    <definedName name="_xlnm.Print_Area" localSheetId="4">'SH 350 MP10.29 (1)'!$A$1:$K$6,'SH 350 MP10.29 (1)'!$G$7:$H$8</definedName>
    <definedName name="_xlnm.Print_Titles" localSheetId="1">'MP 47.13 48.74 50.58 51.68 (2)'!$1:$4</definedName>
    <definedName name="_xlnm.Print_Titles" localSheetId="2">'MP 56.45 57.07 57.47 (3)'!$1:$4</definedName>
    <definedName name="_xlnm.Print_Titles" localSheetId="3">'MP 69.82 (4)'!$1:$4</definedName>
    <definedName name="_xlnm.Print_Titles" localSheetId="0">'SH 239 MP 1.74 (5)'!$1:$4</definedName>
    <definedName name="_xlnm.Print_Titles" localSheetId="4">'SH 350 MP10.29 (1)'!$1:$4</definedName>
  </definedNames>
  <calcPr calcId="162913"/>
</workbook>
</file>

<file path=xl/calcChain.xml><?xml version="1.0" encoding="utf-8"?>
<calcChain xmlns="http://schemas.openxmlformats.org/spreadsheetml/2006/main">
  <c r="G8" i="15" l="1"/>
  <c r="G8" i="16"/>
  <c r="H6" i="16"/>
  <c r="H5" i="16"/>
  <c r="H8" i="16" s="1"/>
  <c r="G8" i="12"/>
  <c r="G10" i="14"/>
  <c r="H6" i="14"/>
  <c r="H7" i="14"/>
  <c r="H8" i="14"/>
  <c r="G11" i="13" l="1"/>
  <c r="H8" i="13"/>
  <c r="H9" i="13"/>
  <c r="H6" i="15" l="1"/>
  <c r="H5" i="15"/>
  <c r="H5" i="14"/>
  <c r="H10" i="14" s="1"/>
  <c r="H6" i="12"/>
  <c r="H5" i="12"/>
  <c r="H6" i="13"/>
  <c r="H7" i="13"/>
  <c r="H5" i="13"/>
  <c r="H8" i="15" l="1"/>
  <c r="H11" i="13"/>
  <c r="H8" i="12"/>
</calcChain>
</file>

<file path=xl/sharedStrings.xml><?xml version="1.0" encoding="utf-8"?>
<sst xmlns="http://schemas.openxmlformats.org/spreadsheetml/2006/main" count="140" uniqueCount="50">
  <si>
    <t>Point No.</t>
  </si>
  <si>
    <t>Description</t>
  </si>
  <si>
    <t>Latitude(N)</t>
  </si>
  <si>
    <t>Longitude(W)</t>
  </si>
  <si>
    <t>Northing(sft)</t>
  </si>
  <si>
    <t>Easting(sft)</t>
  </si>
  <si>
    <t>Ortho Height (sft)</t>
  </si>
  <si>
    <t>Geodetic Coordinates NAD-83</t>
  </si>
  <si>
    <t>Elip Height (sft)</t>
  </si>
  <si>
    <t>Combined Factor</t>
  </si>
  <si>
    <t>37⁰19'14.89876"N</t>
  </si>
  <si>
    <t>104⁰16'49.50991"W</t>
  </si>
  <si>
    <t>N37°20'11.95508"</t>
  </si>
  <si>
    <t>W104°16'33.29386"</t>
  </si>
  <si>
    <t>CDOT Type-II</t>
  </si>
  <si>
    <t>State Plane Coordinates (sft)</t>
  </si>
  <si>
    <t>Project Coordinates (sft)</t>
  </si>
  <si>
    <t>N37°42'57.76009"</t>
  </si>
  <si>
    <t>W103°53'21.62634"</t>
  </si>
  <si>
    <t>N37°44'03.39461"</t>
  </si>
  <si>
    <t>W103°52'19.14467"</t>
  </si>
  <si>
    <t>N37°44'45.82388"</t>
  </si>
  <si>
    <t>W103°51'20.96244"</t>
  </si>
  <si>
    <t>Avg Elevation</t>
  </si>
  <si>
    <t>N37°45'10.54685"</t>
  </si>
  <si>
    <t>W103°50'47.86652"</t>
  </si>
  <si>
    <t>N37°46'32.57274"</t>
  </si>
  <si>
    <t>W103°49'20.17085"</t>
  </si>
  <si>
    <t>N37°47'50.33706"</t>
  </si>
  <si>
    <t>W103°48'01.66000"</t>
  </si>
  <si>
    <t>N37°49'16.28875"</t>
  </si>
  <si>
    <t>W103°46'22.26518"</t>
  </si>
  <si>
    <t>N37°49'42.21746"</t>
  </si>
  <si>
    <t>W103°45'45.17640"</t>
  </si>
  <si>
    <t>N37°50'18.86075"</t>
  </si>
  <si>
    <t>W103°44'55.29757"</t>
  </si>
  <si>
    <t>N37°56'53.67674"</t>
  </si>
  <si>
    <t>W103°35'46.56718"</t>
  </si>
  <si>
    <t>N37°57'42.13105"</t>
  </si>
  <si>
    <t>W103°34'58.61377"</t>
  </si>
  <si>
    <t>N37°12'03.16058"</t>
  </si>
  <si>
    <t>W104°29'10.62481"</t>
  </si>
  <si>
    <t>N37°12'21.77100"</t>
  </si>
  <si>
    <t>W104°28'42.02209"</t>
  </si>
  <si>
    <t>GEODETIC / PROJECT COORDINATE TABLE</t>
  </si>
  <si>
    <t>23559 - SH 350 MP 10.29 (O-19-D)</t>
  </si>
  <si>
    <t>23558 - SH 350 MP 47.13 (N-21-C) / 48.74 (N-21-F) / 50.58 (M-21-C) / 51.68 (M-21-B)</t>
  </si>
  <si>
    <t>23558 - SH 239 - MP 1.74 (P-19-G Minor)</t>
  </si>
  <si>
    <t>23558 - SH 350 - MP 57.07 (M-21-J) / 57.47 (M-22-Y)  23559 -  SH 350 MP 56.45 (M-21-I)</t>
  </si>
  <si>
    <t>23558 - SH 350 - MP 69.82 (M-22-U)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</si>
</sst>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000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 monospaced for SAP"/>
      <family val="3"/>
    </font>
    <font>
      <b/>
      <sz val="13"/>
      <name val="Arial monospaced for SAP"/>
      <family val="3"/>
    </font>
    <font>
      <b/>
      <sz val="9"/>
      <name val="Arial monospaced for SAP"/>
      <family val="3"/>
    </font>
    <font>
      <sz val="10"/>
      <name val="Arial"/>
      <family val="2"/>
    </font>
    <font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1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64">
    <xf numFmtId="0" fontId="0" fillId="0" borderId="1" xfId="0"/>
    <xf numFmtId="0" fontId="4" fillId="0" borderId="2" xfId="0" applyFont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41" applyNumberFormat="1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2" fillId="0" borderId="0" xfId="0" applyFont="1" applyFill="1" applyBorder="1" applyProtection="1">
      <protection locked="0"/>
    </xf>
    <xf numFmtId="2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3" fillId="0" borderId="0" xfId="41" applyNumberFormat="1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41" applyNumberFormat="1" applyFont="1" applyFill="1" applyBorder="1"/>
    <xf numFmtId="165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/>
    </xf>
    <xf numFmtId="2" fontId="5" fillId="0" borderId="23" xfId="41" applyNumberFormat="1" applyFont="1" applyFill="1" applyBorder="1"/>
    <xf numFmtId="165" fontId="5" fillId="0" borderId="23" xfId="0" applyNumberFormat="1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/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/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 horizontal="right"/>
    </xf>
    <xf numFmtId="2" fontId="6" fillId="0" borderId="23" xfId="41" applyNumberFormat="1" applyFont="1" applyFill="1" applyBorder="1"/>
    <xf numFmtId="165" fontId="6" fillId="0" borderId="23" xfId="0" applyNumberFormat="1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/>
    <xf numFmtId="2" fontId="24" fillId="0" borderId="30" xfId="41" applyNumberFormat="1" applyFont="1" applyFill="1" applyBorder="1"/>
    <xf numFmtId="165" fontId="24" fillId="0" borderId="31" xfId="0" applyNumberFormat="1" applyFont="1" applyFill="1" applyBorder="1" applyAlignment="1" applyProtection="1">
      <alignment horizontal="center"/>
      <protection locked="0"/>
    </xf>
    <xf numFmtId="2" fontId="2" fillId="0" borderId="28" xfId="41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26" xfId="0" applyBorder="1" applyAlignment="1"/>
    <xf numFmtId="0" fontId="0" fillId="0" borderId="27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A2" sqref="A2:K2"/>
    </sheetView>
  </sheetViews>
  <sheetFormatPr defaultRowHeight="15" customHeight="1" x14ac:dyDescent="0.2"/>
  <cols>
    <col min="1" max="1" width="8.7109375" style="15" customWidth="1"/>
    <col min="2" max="3" width="18.7109375" style="15" customWidth="1"/>
    <col min="4" max="4" width="14.7109375" style="15" customWidth="1"/>
    <col min="5" max="6" width="16.7109375" style="15" customWidth="1"/>
    <col min="7" max="7" width="14.7109375" style="15" customWidth="1"/>
    <col min="8" max="8" width="16.7109375" style="15" customWidth="1"/>
    <col min="9" max="10" width="16.7109375" style="2" customWidth="1"/>
    <col min="11" max="11" width="30.7109375" style="2" customWidth="1"/>
    <col min="12" max="12" width="8.7109375" style="2" customWidth="1"/>
    <col min="13" max="13" width="14.7109375" style="2" customWidth="1"/>
    <col min="14" max="16384" width="9.140625" style="2"/>
  </cols>
  <sheetData>
    <row r="1" spans="1:13" ht="20.100000000000001" customHeight="1" thickTop="1" x14ac:dyDescent="0.2">
      <c r="A1" s="49" t="s">
        <v>44</v>
      </c>
      <c r="B1" s="50"/>
      <c r="C1" s="50"/>
      <c r="D1" s="50"/>
      <c r="E1" s="50"/>
      <c r="F1" s="50"/>
      <c r="G1" s="50"/>
      <c r="H1" s="51"/>
      <c r="I1" s="51"/>
      <c r="J1" s="51"/>
      <c r="K1" s="52"/>
    </row>
    <row r="2" spans="1:13" ht="20.100000000000001" customHeight="1" thickBot="1" x14ac:dyDescent="0.25">
      <c r="A2" s="57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3" ht="15" customHeight="1" x14ac:dyDescent="0.2">
      <c r="A3" s="53" t="s">
        <v>0</v>
      </c>
      <c r="B3" s="47" t="s">
        <v>7</v>
      </c>
      <c r="C3" s="47"/>
      <c r="D3" s="47" t="s">
        <v>8</v>
      </c>
      <c r="E3" s="47" t="s">
        <v>15</v>
      </c>
      <c r="F3" s="47"/>
      <c r="G3" s="47" t="s">
        <v>6</v>
      </c>
      <c r="H3" s="47" t="s">
        <v>9</v>
      </c>
      <c r="I3" s="47" t="s">
        <v>16</v>
      </c>
      <c r="J3" s="47"/>
      <c r="K3" s="55" t="s">
        <v>1</v>
      </c>
      <c r="M3" s="47" t="s">
        <v>9</v>
      </c>
    </row>
    <row r="4" spans="1:13" ht="15" customHeight="1" thickBot="1" x14ac:dyDescent="0.25">
      <c r="A4" s="54"/>
      <c r="B4" s="1" t="s">
        <v>2</v>
      </c>
      <c r="C4" s="1" t="s">
        <v>3</v>
      </c>
      <c r="D4" s="48"/>
      <c r="E4" s="16" t="s">
        <v>4</v>
      </c>
      <c r="F4" s="16" t="s">
        <v>5</v>
      </c>
      <c r="G4" s="48"/>
      <c r="H4" s="48"/>
      <c r="I4" s="1" t="s">
        <v>4</v>
      </c>
      <c r="J4" s="1" t="s">
        <v>5</v>
      </c>
      <c r="K4" s="56"/>
      <c r="M4" s="48"/>
    </row>
    <row r="5" spans="1:13" s="9" customFormat="1" ht="15" customHeight="1" x14ac:dyDescent="0.2">
      <c r="A5" s="25">
        <v>143</v>
      </c>
      <c r="B5" s="3" t="s">
        <v>40</v>
      </c>
      <c r="C5" s="3" t="s">
        <v>41</v>
      </c>
      <c r="D5" s="4">
        <v>5935.9859999999999</v>
      </c>
      <c r="E5" s="5">
        <v>1196119.6939999999</v>
      </c>
      <c r="F5" s="5">
        <v>3295253.1809999999</v>
      </c>
      <c r="G5" s="4">
        <v>5998.3050000000003</v>
      </c>
      <c r="H5" s="17">
        <f>1/M5</f>
        <v>1.0002778771942846</v>
      </c>
      <c r="I5" s="7">
        <v>196451.18299999999</v>
      </c>
      <c r="J5" s="7">
        <v>296166.41700000002</v>
      </c>
      <c r="K5" s="26" t="s">
        <v>14</v>
      </c>
      <c r="M5" s="17">
        <v>0.99972220000000001</v>
      </c>
    </row>
    <row r="6" spans="1:13" s="9" customFormat="1" ht="15" customHeight="1" thickBot="1" x14ac:dyDescent="0.25">
      <c r="A6" s="27">
        <v>203</v>
      </c>
      <c r="B6" s="28" t="s">
        <v>42</v>
      </c>
      <c r="C6" s="28" t="s">
        <v>43</v>
      </c>
      <c r="D6" s="29">
        <v>5884.299</v>
      </c>
      <c r="E6" s="30">
        <v>1198027.101</v>
      </c>
      <c r="F6" s="30">
        <v>3297546.6090000002</v>
      </c>
      <c r="G6" s="29">
        <v>5946.7139999999999</v>
      </c>
      <c r="H6" s="31">
        <f t="shared" ref="H6" si="0">1/M6</f>
        <v>1.0002763963738459</v>
      </c>
      <c r="I6" s="32">
        <v>198359.11900000001</v>
      </c>
      <c r="J6" s="32">
        <v>298460.48</v>
      </c>
      <c r="K6" s="33" t="s">
        <v>14</v>
      </c>
      <c r="M6" s="17">
        <v>0.99972368</v>
      </c>
    </row>
    <row r="7" spans="1:13" s="9" customFormat="1" ht="15" customHeight="1" thickTop="1" x14ac:dyDescent="0.2">
      <c r="A7" s="3"/>
      <c r="B7" s="3"/>
      <c r="C7" s="3"/>
      <c r="D7" s="4"/>
      <c r="E7" s="5"/>
      <c r="F7" s="5"/>
      <c r="G7" s="45" t="s">
        <v>23</v>
      </c>
      <c r="H7" s="46" t="s">
        <v>9</v>
      </c>
      <c r="I7" s="7"/>
      <c r="J7" s="7"/>
      <c r="K7" s="8"/>
    </row>
    <row r="8" spans="1:13" s="9" customFormat="1" ht="15" customHeight="1" thickBot="1" x14ac:dyDescent="0.3">
      <c r="A8" s="3"/>
      <c r="B8" s="3"/>
      <c r="C8" s="3"/>
      <c r="D8" s="4"/>
      <c r="E8" s="5"/>
      <c r="F8" s="5"/>
      <c r="G8" s="43">
        <f>AVERAGE(G5:G6)</f>
        <v>5972.5095000000001</v>
      </c>
      <c r="H8" s="44">
        <f>AVERAGE(H5:H6)</f>
        <v>1.0002771367840653</v>
      </c>
      <c r="I8" s="7"/>
      <c r="J8" s="7"/>
      <c r="K8" s="8"/>
    </row>
    <row r="9" spans="1:13" s="9" customFormat="1" ht="15" customHeight="1" x14ac:dyDescent="0.2">
      <c r="A9" s="3"/>
      <c r="B9" s="12"/>
      <c r="C9" s="12"/>
      <c r="D9" s="13"/>
      <c r="E9" s="14"/>
      <c r="F9" s="14"/>
      <c r="G9" s="14"/>
      <c r="H9" s="6"/>
      <c r="I9" s="10"/>
      <c r="J9" s="10"/>
      <c r="K9" s="11"/>
    </row>
  </sheetData>
  <mergeCells count="11">
    <mergeCell ref="M3:M4"/>
    <mergeCell ref="A1:K1"/>
    <mergeCell ref="A3:A4"/>
    <mergeCell ref="B3:C3"/>
    <mergeCell ref="D3:D4"/>
    <mergeCell ref="E3:F3"/>
    <mergeCell ref="G3:G4"/>
    <mergeCell ref="H3:H4"/>
    <mergeCell ref="I3:J3"/>
    <mergeCell ref="K3:K4"/>
    <mergeCell ref="A2:K2"/>
  </mergeCells>
  <printOptions gridLines="1"/>
  <pageMargins left="0.5" right="0.5" top="0.25" bottom="0.25" header="0.5" footer="0.5"/>
  <pageSetup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A2" sqref="A2:K2"/>
    </sheetView>
  </sheetViews>
  <sheetFormatPr defaultRowHeight="15" customHeight="1" x14ac:dyDescent="0.2"/>
  <cols>
    <col min="1" max="1" width="8.7109375" style="15" customWidth="1"/>
    <col min="2" max="3" width="18.7109375" style="15" customWidth="1"/>
    <col min="4" max="4" width="14.7109375" style="15" customWidth="1"/>
    <col min="5" max="6" width="16.7109375" style="15" customWidth="1"/>
    <col min="7" max="7" width="14.7109375" style="15" customWidth="1"/>
    <col min="8" max="8" width="16.7109375" style="15" customWidth="1"/>
    <col min="9" max="10" width="16.7109375" style="2" customWidth="1"/>
    <col min="11" max="11" width="30.7109375" style="2" customWidth="1"/>
    <col min="12" max="12" width="8.7109375" style="2" customWidth="1"/>
    <col min="13" max="13" width="14.7109375" style="2" customWidth="1"/>
    <col min="14" max="16384" width="9.140625" style="2"/>
  </cols>
  <sheetData>
    <row r="1" spans="1:13" ht="20.100000000000001" customHeight="1" thickTop="1" x14ac:dyDescent="0.2">
      <c r="A1" s="49" t="s">
        <v>44</v>
      </c>
      <c r="B1" s="50"/>
      <c r="C1" s="50"/>
      <c r="D1" s="50"/>
      <c r="E1" s="50"/>
      <c r="F1" s="50"/>
      <c r="G1" s="50"/>
      <c r="H1" s="51"/>
      <c r="I1" s="51"/>
      <c r="J1" s="51"/>
      <c r="K1" s="52"/>
    </row>
    <row r="2" spans="1:13" ht="20.100000000000001" customHeight="1" thickBot="1" x14ac:dyDescent="0.25">
      <c r="A2" s="57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3" ht="15" customHeight="1" x14ac:dyDescent="0.2">
      <c r="A3" s="53" t="s">
        <v>0</v>
      </c>
      <c r="B3" s="47" t="s">
        <v>7</v>
      </c>
      <c r="C3" s="47"/>
      <c r="D3" s="47" t="s">
        <v>8</v>
      </c>
      <c r="E3" s="47" t="s">
        <v>15</v>
      </c>
      <c r="F3" s="47"/>
      <c r="G3" s="47" t="s">
        <v>6</v>
      </c>
      <c r="H3" s="47" t="s">
        <v>9</v>
      </c>
      <c r="I3" s="47" t="s">
        <v>16</v>
      </c>
      <c r="J3" s="47"/>
      <c r="K3" s="55" t="s">
        <v>1</v>
      </c>
      <c r="M3" s="47" t="s">
        <v>9</v>
      </c>
    </row>
    <row r="4" spans="1:13" ht="15" customHeight="1" thickBot="1" x14ac:dyDescent="0.25">
      <c r="A4" s="54"/>
      <c r="B4" s="1" t="s">
        <v>2</v>
      </c>
      <c r="C4" s="1" t="s">
        <v>3</v>
      </c>
      <c r="D4" s="48"/>
      <c r="E4" s="16" t="s">
        <v>4</v>
      </c>
      <c r="F4" s="16" t="s">
        <v>5</v>
      </c>
      <c r="G4" s="48"/>
      <c r="H4" s="48"/>
      <c r="I4" s="1" t="s">
        <v>4</v>
      </c>
      <c r="J4" s="1" t="s">
        <v>5</v>
      </c>
      <c r="K4" s="56"/>
      <c r="M4" s="48"/>
    </row>
    <row r="5" spans="1:13" s="9" customFormat="1" ht="15" customHeight="1" x14ac:dyDescent="0.2">
      <c r="A5" s="34">
        <v>4650</v>
      </c>
      <c r="B5" s="20" t="s">
        <v>17</v>
      </c>
      <c r="C5" s="20" t="s">
        <v>18</v>
      </c>
      <c r="D5" s="21">
        <v>4613.902</v>
      </c>
      <c r="E5" s="22">
        <v>1386114.8019999999</v>
      </c>
      <c r="F5" s="22">
        <v>3465869.8810000001</v>
      </c>
      <c r="G5" s="21">
        <v>4682.6049999999996</v>
      </c>
      <c r="H5" s="23">
        <f>1/M5</f>
        <v>1.0002731846094486</v>
      </c>
      <c r="I5" s="24">
        <v>386490.73200000002</v>
      </c>
      <c r="J5" s="24">
        <v>466809.864</v>
      </c>
      <c r="K5" s="35" t="s">
        <v>14</v>
      </c>
      <c r="L5" s="18"/>
      <c r="M5" s="17">
        <v>0.99972689000000003</v>
      </c>
    </row>
    <row r="6" spans="1:13" s="9" customFormat="1" ht="15" customHeight="1" x14ac:dyDescent="0.2">
      <c r="A6" s="34">
        <v>4805</v>
      </c>
      <c r="B6" s="20" t="s">
        <v>19</v>
      </c>
      <c r="C6" s="20" t="s">
        <v>20</v>
      </c>
      <c r="D6" s="21">
        <v>4602.1170000000002</v>
      </c>
      <c r="E6" s="22">
        <v>1392839.473</v>
      </c>
      <c r="F6" s="22">
        <v>3470773.7629999998</v>
      </c>
      <c r="G6" s="21">
        <v>4671.0240000000003</v>
      </c>
      <c r="H6" s="23">
        <f t="shared" ref="H6:H9" si="0">1/M6</f>
        <v>1.0002732146258428</v>
      </c>
      <c r="I6" s="24">
        <v>393217.22700000001</v>
      </c>
      <c r="J6" s="24">
        <v>471715.07699999999</v>
      </c>
      <c r="K6" s="35" t="s">
        <v>14</v>
      </c>
      <c r="L6" s="18"/>
      <c r="M6" s="17">
        <v>0.99972685999999999</v>
      </c>
    </row>
    <row r="7" spans="1:13" s="9" customFormat="1" ht="15" customHeight="1" x14ac:dyDescent="0.2">
      <c r="A7" s="34">
        <v>4926</v>
      </c>
      <c r="B7" s="20" t="s">
        <v>21</v>
      </c>
      <c r="C7" s="20" t="s">
        <v>22</v>
      </c>
      <c r="D7" s="21">
        <v>4545.424</v>
      </c>
      <c r="E7" s="22">
        <v>1397212.2139999999</v>
      </c>
      <c r="F7" s="22">
        <v>3475371.2409999999</v>
      </c>
      <c r="G7" s="22">
        <v>4614.4790000000003</v>
      </c>
      <c r="H7" s="23">
        <f t="shared" si="0"/>
        <v>1.0002708333308328</v>
      </c>
      <c r="I7" s="24">
        <v>397591.15399999998</v>
      </c>
      <c r="J7" s="24">
        <v>476313.80200000003</v>
      </c>
      <c r="K7" s="35" t="s">
        <v>14</v>
      </c>
      <c r="L7" s="18"/>
      <c r="M7" s="17">
        <v>0.99972923999999996</v>
      </c>
    </row>
    <row r="8" spans="1:13" s="9" customFormat="1" ht="15" customHeight="1" x14ac:dyDescent="0.2">
      <c r="A8" s="34">
        <v>5002</v>
      </c>
      <c r="B8" s="20" t="s">
        <v>24</v>
      </c>
      <c r="C8" s="20" t="s">
        <v>25</v>
      </c>
      <c r="D8" s="21">
        <v>4517.1139999999996</v>
      </c>
      <c r="E8" s="22">
        <v>1399759.37</v>
      </c>
      <c r="F8" s="22">
        <v>3477984.713</v>
      </c>
      <c r="G8" s="22">
        <v>4586.2569999999996</v>
      </c>
      <c r="H8" s="23">
        <f t="shared" si="0"/>
        <v>1.0002696626983669</v>
      </c>
      <c r="I8" s="24">
        <v>400139.00099999999</v>
      </c>
      <c r="J8" s="24">
        <v>478927.98300000001</v>
      </c>
      <c r="K8" s="35" t="s">
        <v>14</v>
      </c>
      <c r="L8" s="18"/>
      <c r="M8" s="19">
        <v>0.99973040999999996</v>
      </c>
    </row>
    <row r="9" spans="1:13" s="9" customFormat="1" ht="15" customHeight="1" thickBot="1" x14ac:dyDescent="0.25">
      <c r="A9" s="36">
        <v>5207</v>
      </c>
      <c r="B9" s="37" t="s">
        <v>26</v>
      </c>
      <c r="C9" s="37" t="s">
        <v>27</v>
      </c>
      <c r="D9" s="38">
        <v>4496.5820000000003</v>
      </c>
      <c r="E9" s="39">
        <v>1408180.2169999999</v>
      </c>
      <c r="F9" s="39">
        <v>3484877.335</v>
      </c>
      <c r="G9" s="39">
        <v>4565.9920000000002</v>
      </c>
      <c r="H9" s="40">
        <f t="shared" si="0"/>
        <v>1.0002691624289179</v>
      </c>
      <c r="I9" s="41">
        <v>408562.13199999998</v>
      </c>
      <c r="J9" s="41">
        <v>485822.47399999999</v>
      </c>
      <c r="K9" s="42" t="s">
        <v>14</v>
      </c>
      <c r="L9" s="18"/>
      <c r="M9" s="19">
        <v>0.99973091000000003</v>
      </c>
    </row>
    <row r="10" spans="1:13" s="9" customFormat="1" ht="15" customHeight="1" thickTop="1" x14ac:dyDescent="0.2">
      <c r="A10" s="3"/>
      <c r="B10" s="3"/>
      <c r="C10" s="3"/>
      <c r="D10" s="4"/>
      <c r="E10" s="5"/>
      <c r="F10" s="5"/>
      <c r="G10" s="45" t="s">
        <v>23</v>
      </c>
      <c r="H10" s="46" t="s">
        <v>9</v>
      </c>
      <c r="I10" s="7"/>
      <c r="J10" s="7"/>
      <c r="K10" s="8"/>
    </row>
    <row r="11" spans="1:13" s="9" customFormat="1" ht="15" customHeight="1" thickBot="1" x14ac:dyDescent="0.3">
      <c r="A11" s="3"/>
      <c r="B11" s="3"/>
      <c r="C11" s="3"/>
      <c r="D11" s="4"/>
      <c r="E11" s="5"/>
      <c r="F11" s="5"/>
      <c r="G11" s="43">
        <f>AVERAGE(G5:G9)</f>
        <v>4624.0713999999989</v>
      </c>
      <c r="H11" s="44">
        <f>AVERAGE(H5:H9)</f>
        <v>1.0002712115386818</v>
      </c>
      <c r="I11" s="7"/>
      <c r="J11" s="7"/>
      <c r="K11" s="8"/>
    </row>
    <row r="12" spans="1:13" s="9" customFormat="1" ht="15" customHeight="1" x14ac:dyDescent="0.2">
      <c r="A12" s="3"/>
      <c r="B12" s="12"/>
      <c r="C12" s="12"/>
      <c r="D12" s="13"/>
      <c r="E12" s="14"/>
      <c r="F12" s="14"/>
      <c r="G12" s="14"/>
      <c r="H12" s="6"/>
      <c r="I12" s="10"/>
      <c r="J12" s="10"/>
      <c r="K12" s="11"/>
    </row>
  </sheetData>
  <mergeCells count="11">
    <mergeCell ref="M3:M4"/>
    <mergeCell ref="A1:K1"/>
    <mergeCell ref="A3:A4"/>
    <mergeCell ref="B3:C3"/>
    <mergeCell ref="D3:D4"/>
    <mergeCell ref="E3:F3"/>
    <mergeCell ref="G3:G4"/>
    <mergeCell ref="H3:H4"/>
    <mergeCell ref="I3:J3"/>
    <mergeCell ref="K3:K4"/>
    <mergeCell ref="A2:K2"/>
  </mergeCells>
  <printOptions gridLines="1"/>
  <pageMargins left="0.5" right="0.5" top="0.25" bottom="0.25" header="0.5" footer="0.5"/>
  <pageSetup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A2" sqref="A2:K2"/>
    </sheetView>
  </sheetViews>
  <sheetFormatPr defaultRowHeight="15" customHeight="1" x14ac:dyDescent="0.2"/>
  <cols>
    <col min="1" max="1" width="8.7109375" style="15" customWidth="1"/>
    <col min="2" max="3" width="18.7109375" style="15" customWidth="1"/>
    <col min="4" max="4" width="14.7109375" style="15" customWidth="1"/>
    <col min="5" max="6" width="16.7109375" style="15" customWidth="1"/>
    <col min="7" max="7" width="14.7109375" style="15" customWidth="1"/>
    <col min="8" max="8" width="16.7109375" style="15" customWidth="1"/>
    <col min="9" max="10" width="16.7109375" style="2" customWidth="1"/>
    <col min="11" max="11" width="30.7109375" style="2" customWidth="1"/>
    <col min="12" max="12" width="8.7109375" style="2" customWidth="1"/>
    <col min="13" max="13" width="14.7109375" style="2" customWidth="1"/>
    <col min="14" max="16384" width="9.140625" style="2"/>
  </cols>
  <sheetData>
    <row r="1" spans="1:13" ht="20.100000000000001" customHeight="1" thickTop="1" x14ac:dyDescent="0.2">
      <c r="A1" s="49" t="s">
        <v>44</v>
      </c>
      <c r="B1" s="50"/>
      <c r="C1" s="50"/>
      <c r="D1" s="50"/>
      <c r="E1" s="50"/>
      <c r="F1" s="50"/>
      <c r="G1" s="50"/>
      <c r="H1" s="51"/>
      <c r="I1" s="51"/>
      <c r="J1" s="51"/>
      <c r="K1" s="52"/>
    </row>
    <row r="2" spans="1:13" ht="20.100000000000001" customHeight="1" thickBot="1" x14ac:dyDescent="0.25">
      <c r="A2" s="57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3" ht="15" customHeight="1" x14ac:dyDescent="0.2">
      <c r="A3" s="53" t="s">
        <v>0</v>
      </c>
      <c r="B3" s="47" t="s">
        <v>7</v>
      </c>
      <c r="C3" s="47"/>
      <c r="D3" s="47" t="s">
        <v>8</v>
      </c>
      <c r="E3" s="47" t="s">
        <v>15</v>
      </c>
      <c r="F3" s="47"/>
      <c r="G3" s="47" t="s">
        <v>6</v>
      </c>
      <c r="H3" s="47" t="s">
        <v>9</v>
      </c>
      <c r="I3" s="47" t="s">
        <v>16</v>
      </c>
      <c r="J3" s="47"/>
      <c r="K3" s="55" t="s">
        <v>1</v>
      </c>
      <c r="M3" s="47" t="s">
        <v>9</v>
      </c>
    </row>
    <row r="4" spans="1:13" ht="15" customHeight="1" thickBot="1" x14ac:dyDescent="0.25">
      <c r="A4" s="54"/>
      <c r="B4" s="1" t="s">
        <v>2</v>
      </c>
      <c r="C4" s="1" t="s">
        <v>3</v>
      </c>
      <c r="D4" s="48"/>
      <c r="E4" s="16" t="s">
        <v>4</v>
      </c>
      <c r="F4" s="16" t="s">
        <v>5</v>
      </c>
      <c r="G4" s="48"/>
      <c r="H4" s="48"/>
      <c r="I4" s="1" t="s">
        <v>4</v>
      </c>
      <c r="J4" s="1" t="s">
        <v>5</v>
      </c>
      <c r="K4" s="56"/>
      <c r="M4" s="48"/>
    </row>
    <row r="5" spans="1:13" s="9" customFormat="1" ht="15" customHeight="1" x14ac:dyDescent="0.2">
      <c r="A5" s="25">
        <v>5400</v>
      </c>
      <c r="B5" s="3" t="s">
        <v>28</v>
      </c>
      <c r="C5" s="3" t="s">
        <v>29</v>
      </c>
      <c r="D5" s="4">
        <v>4437.2910000000002</v>
      </c>
      <c r="E5" s="5">
        <v>1416158.456</v>
      </c>
      <c r="F5" s="5">
        <v>3491036.392</v>
      </c>
      <c r="G5" s="5">
        <v>4506.9690000000001</v>
      </c>
      <c r="H5" s="17">
        <f t="shared" ref="H5:H8" si="0">1/M5</f>
        <v>1.0002666410785124</v>
      </c>
      <c r="I5" s="7">
        <v>416531.56699999998</v>
      </c>
      <c r="J5" s="7">
        <v>491956.16399999999</v>
      </c>
      <c r="K5" s="26" t="s">
        <v>14</v>
      </c>
      <c r="M5" s="17">
        <v>0.99973343000000003</v>
      </c>
    </row>
    <row r="6" spans="1:13" s="9" customFormat="1" ht="15" customHeight="1" x14ac:dyDescent="0.2">
      <c r="A6" s="25">
        <v>5621</v>
      </c>
      <c r="B6" s="3" t="s">
        <v>30</v>
      </c>
      <c r="C6" s="3" t="s">
        <v>31</v>
      </c>
      <c r="D6" s="4">
        <v>4354.3710000000001</v>
      </c>
      <c r="E6" s="5">
        <v>1424997.044</v>
      </c>
      <c r="F6" s="5">
        <v>3498851.83</v>
      </c>
      <c r="G6" s="5">
        <v>4424.3710000000001</v>
      </c>
      <c r="H6" s="17">
        <f t="shared" si="0"/>
        <v>1.0002628590767368</v>
      </c>
      <c r="I6" s="7">
        <v>425372.48300000001</v>
      </c>
      <c r="J6" s="7">
        <v>499773.66200000001</v>
      </c>
      <c r="K6" s="26" t="s">
        <v>14</v>
      </c>
      <c r="M6" s="19">
        <v>0.99973721000000004</v>
      </c>
    </row>
    <row r="7" spans="1:13" s="9" customFormat="1" ht="15" customHeight="1" x14ac:dyDescent="0.2">
      <c r="A7" s="25">
        <v>5695</v>
      </c>
      <c r="B7" s="3" t="s">
        <v>32</v>
      </c>
      <c r="C7" s="3" t="s">
        <v>33</v>
      </c>
      <c r="D7" s="4">
        <v>4335.92</v>
      </c>
      <c r="E7" s="5">
        <v>1427674.392</v>
      </c>
      <c r="F7" s="5">
        <v>3501778.36</v>
      </c>
      <c r="G7" s="5">
        <v>4406.0249999999996</v>
      </c>
      <c r="H7" s="17">
        <f t="shared" si="0"/>
        <v>1.0002619986252999</v>
      </c>
      <c r="I7" s="7">
        <v>428050.53700000001</v>
      </c>
      <c r="J7" s="7">
        <v>502700.96299999999</v>
      </c>
      <c r="K7" s="26" t="s">
        <v>14</v>
      </c>
      <c r="M7" s="19">
        <v>0.99973807000000003</v>
      </c>
    </row>
    <row r="8" spans="1:13" s="9" customFormat="1" ht="15" customHeight="1" thickBot="1" x14ac:dyDescent="0.25">
      <c r="A8" s="27">
        <v>5796</v>
      </c>
      <c r="B8" s="28" t="s">
        <v>34</v>
      </c>
      <c r="C8" s="28" t="s">
        <v>35</v>
      </c>
      <c r="D8" s="29">
        <v>4343.7219999999998</v>
      </c>
      <c r="E8" s="30">
        <v>1431454.8389999999</v>
      </c>
      <c r="F8" s="30">
        <v>3505709.818</v>
      </c>
      <c r="G8" s="30">
        <v>4413.9709999999995</v>
      </c>
      <c r="H8" s="31">
        <f t="shared" si="0"/>
        <v>1.0002623688193413</v>
      </c>
      <c r="I8" s="32">
        <v>431831.98</v>
      </c>
      <c r="J8" s="32">
        <v>506633.45699999999</v>
      </c>
      <c r="K8" s="33" t="s">
        <v>14</v>
      </c>
      <c r="M8" s="19">
        <v>0.99973769999999995</v>
      </c>
    </row>
    <row r="9" spans="1:13" s="9" customFormat="1" ht="15" customHeight="1" thickTop="1" x14ac:dyDescent="0.2">
      <c r="A9" s="3"/>
      <c r="B9" s="3"/>
      <c r="C9" s="3"/>
      <c r="D9" s="4"/>
      <c r="E9" s="5"/>
      <c r="F9" s="5"/>
      <c r="G9" s="45" t="s">
        <v>23</v>
      </c>
      <c r="H9" s="46" t="s">
        <v>9</v>
      </c>
      <c r="I9" s="7"/>
      <c r="J9" s="7"/>
      <c r="K9" s="8"/>
    </row>
    <row r="10" spans="1:13" s="9" customFormat="1" ht="15" customHeight="1" thickBot="1" x14ac:dyDescent="0.3">
      <c r="A10" s="3"/>
      <c r="B10" s="3"/>
      <c r="C10" s="3"/>
      <c r="D10" s="4"/>
      <c r="E10" s="5"/>
      <c r="F10" s="5"/>
      <c r="G10" s="43">
        <f>AVERAGE(G5:G8)</f>
        <v>4437.8339999999998</v>
      </c>
      <c r="H10" s="44">
        <f>AVERAGE(H5:H8)</f>
        <v>1.0002634668999726</v>
      </c>
      <c r="I10" s="7"/>
      <c r="J10" s="7"/>
      <c r="K10" s="8"/>
    </row>
    <row r="11" spans="1:13" s="9" customFormat="1" ht="15" customHeight="1" x14ac:dyDescent="0.2">
      <c r="A11" s="3"/>
      <c r="B11" s="12"/>
      <c r="C11" s="12"/>
      <c r="D11" s="13"/>
      <c r="E11" s="14"/>
      <c r="F11" s="14"/>
      <c r="G11" s="14"/>
      <c r="H11" s="6"/>
      <c r="I11" s="10"/>
      <c r="J11" s="10"/>
      <c r="K11" s="11"/>
    </row>
  </sheetData>
  <mergeCells count="11">
    <mergeCell ref="M3:M4"/>
    <mergeCell ref="A1:K1"/>
    <mergeCell ref="A3:A4"/>
    <mergeCell ref="B3:C3"/>
    <mergeCell ref="D3:D4"/>
    <mergeCell ref="E3:F3"/>
    <mergeCell ref="G3:G4"/>
    <mergeCell ref="H3:H4"/>
    <mergeCell ref="I3:J3"/>
    <mergeCell ref="K3:K4"/>
    <mergeCell ref="A2:K2"/>
  </mergeCells>
  <printOptions gridLines="1"/>
  <pageMargins left="0.5" right="0.5" top="0.25" bottom="0.25" header="0.5" footer="0.5"/>
  <pageSetup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G12" sqref="G12"/>
    </sheetView>
  </sheetViews>
  <sheetFormatPr defaultRowHeight="15" customHeight="1" x14ac:dyDescent="0.2"/>
  <cols>
    <col min="1" max="1" width="8.7109375" style="15" customWidth="1"/>
    <col min="2" max="3" width="18.7109375" style="15" customWidth="1"/>
    <col min="4" max="4" width="14.7109375" style="15" customWidth="1"/>
    <col min="5" max="6" width="16.7109375" style="15" customWidth="1"/>
    <col min="7" max="7" width="14.7109375" style="15" customWidth="1"/>
    <col min="8" max="8" width="16.7109375" style="15" customWidth="1"/>
    <col min="9" max="10" width="16.7109375" style="2" customWidth="1"/>
    <col min="11" max="11" width="30.7109375" style="2" customWidth="1"/>
    <col min="12" max="12" width="8.7109375" style="2" customWidth="1"/>
    <col min="13" max="13" width="14.7109375" style="2" customWidth="1"/>
    <col min="14" max="16384" width="9.140625" style="2"/>
  </cols>
  <sheetData>
    <row r="1" spans="1:13" ht="20.100000000000001" customHeight="1" thickTop="1" x14ac:dyDescent="0.2">
      <c r="A1" s="49" t="s">
        <v>44</v>
      </c>
      <c r="B1" s="50"/>
      <c r="C1" s="50"/>
      <c r="D1" s="50"/>
      <c r="E1" s="50"/>
      <c r="F1" s="50"/>
      <c r="G1" s="50"/>
      <c r="H1" s="51"/>
      <c r="I1" s="51"/>
      <c r="J1" s="51"/>
      <c r="K1" s="52"/>
    </row>
    <row r="2" spans="1:13" ht="20.100000000000001" customHeight="1" thickBot="1" x14ac:dyDescent="0.25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3" ht="15" customHeight="1" x14ac:dyDescent="0.2">
      <c r="A3" s="53" t="s">
        <v>0</v>
      </c>
      <c r="B3" s="47" t="s">
        <v>7</v>
      </c>
      <c r="C3" s="47"/>
      <c r="D3" s="47" t="s">
        <v>8</v>
      </c>
      <c r="E3" s="47" t="s">
        <v>15</v>
      </c>
      <c r="F3" s="47"/>
      <c r="G3" s="47" t="s">
        <v>6</v>
      </c>
      <c r="H3" s="47" t="s">
        <v>9</v>
      </c>
      <c r="I3" s="47" t="s">
        <v>16</v>
      </c>
      <c r="J3" s="47"/>
      <c r="K3" s="55" t="s">
        <v>1</v>
      </c>
      <c r="M3" s="47" t="s">
        <v>9</v>
      </c>
    </row>
    <row r="4" spans="1:13" ht="15" customHeight="1" thickBot="1" x14ac:dyDescent="0.25">
      <c r="A4" s="54"/>
      <c r="B4" s="1" t="s">
        <v>2</v>
      </c>
      <c r="C4" s="1" t="s">
        <v>3</v>
      </c>
      <c r="D4" s="48"/>
      <c r="E4" s="16" t="s">
        <v>4</v>
      </c>
      <c r="F4" s="16" t="s">
        <v>5</v>
      </c>
      <c r="G4" s="48"/>
      <c r="H4" s="48"/>
      <c r="I4" s="1" t="s">
        <v>4</v>
      </c>
      <c r="J4" s="1" t="s">
        <v>5</v>
      </c>
      <c r="K4" s="56"/>
      <c r="M4" s="48"/>
    </row>
    <row r="5" spans="1:13" s="9" customFormat="1" ht="15" customHeight="1" x14ac:dyDescent="0.2">
      <c r="A5" s="25">
        <v>6929</v>
      </c>
      <c r="B5" s="3" t="s">
        <v>36</v>
      </c>
      <c r="C5" s="3" t="s">
        <v>37</v>
      </c>
      <c r="D5" s="4">
        <v>4167.5379999999996</v>
      </c>
      <c r="E5" s="5">
        <v>1472242.7150000001</v>
      </c>
      <c r="F5" s="5">
        <v>3548904.6379999998</v>
      </c>
      <c r="G5" s="4">
        <v>4239.3779999999997</v>
      </c>
      <c r="H5" s="17">
        <f>1/M5</f>
        <v>1.0002519634695979</v>
      </c>
      <c r="I5" s="7">
        <v>472612.31900000002</v>
      </c>
      <c r="J5" s="7">
        <v>549795.58400000003</v>
      </c>
      <c r="K5" s="26" t="s">
        <v>14</v>
      </c>
      <c r="M5" s="17">
        <v>0.99974810000000003</v>
      </c>
    </row>
    <row r="6" spans="1:13" s="9" customFormat="1" ht="15" customHeight="1" thickBot="1" x14ac:dyDescent="0.25">
      <c r="A6" s="27">
        <v>7048</v>
      </c>
      <c r="B6" s="28" t="s">
        <v>38</v>
      </c>
      <c r="C6" s="28" t="s">
        <v>39</v>
      </c>
      <c r="D6" s="29">
        <v>4139.5550000000003</v>
      </c>
      <c r="E6" s="30">
        <v>1477221.372</v>
      </c>
      <c r="F6" s="30">
        <v>3552644.2030000002</v>
      </c>
      <c r="G6" s="29">
        <v>4211.54</v>
      </c>
      <c r="H6" s="31">
        <f t="shared" ref="H6" si="0">1/M6</f>
        <v>1.000250132550647</v>
      </c>
      <c r="I6" s="32">
        <v>477592.22600000002</v>
      </c>
      <c r="J6" s="32">
        <v>553536.08700000006</v>
      </c>
      <c r="K6" s="33" t="s">
        <v>14</v>
      </c>
      <c r="M6" s="17">
        <v>0.99974993000000001</v>
      </c>
    </row>
    <row r="7" spans="1:13" s="9" customFormat="1" ht="15" customHeight="1" thickTop="1" x14ac:dyDescent="0.2">
      <c r="A7" s="3"/>
      <c r="B7" s="3"/>
      <c r="C7" s="3"/>
      <c r="D7" s="4"/>
      <c r="E7" s="5"/>
      <c r="F7" s="5"/>
      <c r="G7" s="45" t="s">
        <v>23</v>
      </c>
      <c r="H7" s="46" t="s">
        <v>9</v>
      </c>
      <c r="I7" s="7"/>
      <c r="J7" s="7"/>
      <c r="K7" s="8"/>
    </row>
    <row r="8" spans="1:13" s="9" customFormat="1" ht="15" customHeight="1" thickBot="1" x14ac:dyDescent="0.3">
      <c r="A8" s="3"/>
      <c r="B8" s="3"/>
      <c r="C8" s="3"/>
      <c r="D8" s="4"/>
      <c r="E8" s="5"/>
      <c r="F8" s="5"/>
      <c r="G8" s="43">
        <f>AVERAGE(G5:G6)</f>
        <v>4225.4589999999998</v>
      </c>
      <c r="H8" s="44">
        <f>AVERAGE(H5:H6)</f>
        <v>1.0002510480101225</v>
      </c>
      <c r="I8" s="7"/>
      <c r="J8" s="7"/>
      <c r="K8" s="8"/>
    </row>
    <row r="9" spans="1:13" s="9" customFormat="1" ht="15" customHeight="1" x14ac:dyDescent="0.2">
      <c r="A9" s="3"/>
      <c r="B9" s="12"/>
      <c r="C9" s="12"/>
      <c r="D9" s="13"/>
      <c r="E9" s="14"/>
      <c r="F9" s="14"/>
      <c r="G9" s="14"/>
      <c r="H9" s="6"/>
      <c r="I9" s="10"/>
      <c r="J9" s="10"/>
      <c r="K9" s="11"/>
    </row>
  </sheetData>
  <mergeCells count="11">
    <mergeCell ref="M3:M4"/>
    <mergeCell ref="A1:K1"/>
    <mergeCell ref="A3:A4"/>
    <mergeCell ref="B3:C3"/>
    <mergeCell ref="D3:D4"/>
    <mergeCell ref="E3:F3"/>
    <mergeCell ref="G3:G4"/>
    <mergeCell ref="H3:H4"/>
    <mergeCell ref="I3:J3"/>
    <mergeCell ref="K3:K4"/>
    <mergeCell ref="A2:K2"/>
  </mergeCells>
  <printOptions gridLines="1"/>
  <pageMargins left="0.5" right="0.5" top="0.25" bottom="0.25" header="0.5" footer="0.5"/>
  <pageSetup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H15" sqref="H15"/>
    </sheetView>
  </sheetViews>
  <sheetFormatPr defaultRowHeight="15" customHeight="1" x14ac:dyDescent="0.2"/>
  <cols>
    <col min="1" max="1" width="8.7109375" style="15" customWidth="1"/>
    <col min="2" max="3" width="18.7109375" style="15" customWidth="1"/>
    <col min="4" max="4" width="14.7109375" style="15" customWidth="1"/>
    <col min="5" max="6" width="16.7109375" style="15" customWidth="1"/>
    <col min="7" max="7" width="14.7109375" style="15" customWidth="1"/>
    <col min="8" max="8" width="16.7109375" style="15" customWidth="1"/>
    <col min="9" max="10" width="16.7109375" style="2" customWidth="1"/>
    <col min="11" max="11" width="30.7109375" style="2" customWidth="1"/>
    <col min="12" max="12" width="8.7109375" style="2" customWidth="1"/>
    <col min="13" max="13" width="14.7109375" style="2" customWidth="1"/>
    <col min="14" max="16384" width="9.140625" style="2"/>
  </cols>
  <sheetData>
    <row r="1" spans="1:13" ht="20.100000000000001" customHeight="1" thickTop="1" x14ac:dyDescent="0.2">
      <c r="A1" s="49" t="s">
        <v>44</v>
      </c>
      <c r="B1" s="50"/>
      <c r="C1" s="50"/>
      <c r="D1" s="50"/>
      <c r="E1" s="50"/>
      <c r="F1" s="50"/>
      <c r="G1" s="50"/>
      <c r="H1" s="60"/>
      <c r="I1" s="60"/>
      <c r="J1" s="60"/>
      <c r="K1" s="61"/>
    </row>
    <row r="2" spans="1:13" ht="20.100000000000001" customHeight="1" thickBot="1" x14ac:dyDescent="0.25">
      <c r="A2" s="57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3" ht="15" customHeight="1" x14ac:dyDescent="0.2">
      <c r="A3" s="53" t="s">
        <v>0</v>
      </c>
      <c r="B3" s="47" t="s">
        <v>7</v>
      </c>
      <c r="C3" s="47"/>
      <c r="D3" s="47" t="s">
        <v>8</v>
      </c>
      <c r="E3" s="47" t="s">
        <v>15</v>
      </c>
      <c r="F3" s="47"/>
      <c r="G3" s="47" t="s">
        <v>6</v>
      </c>
      <c r="H3" s="47" t="s">
        <v>9</v>
      </c>
      <c r="I3" s="47" t="s">
        <v>16</v>
      </c>
      <c r="J3" s="47"/>
      <c r="K3" s="55" t="s">
        <v>1</v>
      </c>
      <c r="M3" s="47" t="s">
        <v>9</v>
      </c>
    </row>
    <row r="4" spans="1:13" ht="15" customHeight="1" thickBot="1" x14ac:dyDescent="0.25">
      <c r="A4" s="54"/>
      <c r="B4" s="1" t="s">
        <v>2</v>
      </c>
      <c r="C4" s="1" t="s">
        <v>3</v>
      </c>
      <c r="D4" s="48"/>
      <c r="E4" s="16" t="s">
        <v>4</v>
      </c>
      <c r="F4" s="16" t="s">
        <v>5</v>
      </c>
      <c r="G4" s="48"/>
      <c r="H4" s="48"/>
      <c r="I4" s="1" t="s">
        <v>4</v>
      </c>
      <c r="J4" s="1" t="s">
        <v>5</v>
      </c>
      <c r="K4" s="56"/>
      <c r="M4" s="48"/>
    </row>
    <row r="5" spans="1:13" s="9" customFormat="1" ht="15" customHeight="1" x14ac:dyDescent="0.2">
      <c r="A5" s="25">
        <v>982</v>
      </c>
      <c r="B5" s="3" t="s">
        <v>10</v>
      </c>
      <c r="C5" s="3" t="s">
        <v>11</v>
      </c>
      <c r="D5" s="4">
        <v>5641.665</v>
      </c>
      <c r="E5" s="5">
        <v>1240499.8840000001</v>
      </c>
      <c r="F5" s="5">
        <v>3354639.95</v>
      </c>
      <c r="G5" s="4">
        <v>5706.058</v>
      </c>
      <c r="H5" s="17">
        <f>1/M5</f>
        <v>1.0002845809632841</v>
      </c>
      <c r="I5" s="7">
        <v>240853.80600000001</v>
      </c>
      <c r="J5" s="7">
        <v>355597.05</v>
      </c>
      <c r="K5" s="26" t="s">
        <v>14</v>
      </c>
      <c r="M5" s="17">
        <v>0.99971549999999998</v>
      </c>
    </row>
    <row r="6" spans="1:13" s="9" customFormat="1" ht="15" customHeight="1" thickBot="1" x14ac:dyDescent="0.25">
      <c r="A6" s="27">
        <v>1095</v>
      </c>
      <c r="B6" s="28" t="s">
        <v>12</v>
      </c>
      <c r="C6" s="28" t="s">
        <v>13</v>
      </c>
      <c r="D6" s="29">
        <v>5621.3239999999996</v>
      </c>
      <c r="E6" s="30">
        <v>1246287.3489999999</v>
      </c>
      <c r="F6" s="30">
        <v>3355874.0989999999</v>
      </c>
      <c r="G6" s="29">
        <v>5685.8090000000002</v>
      </c>
      <c r="H6" s="31">
        <f>1/M6</f>
        <v>1.0002860317907905</v>
      </c>
      <c r="I6" s="32">
        <v>246642.92300000001</v>
      </c>
      <c r="J6" s="32">
        <v>356831.55099999998</v>
      </c>
      <c r="K6" s="33" t="s">
        <v>14</v>
      </c>
      <c r="M6" s="17">
        <v>0.99971405000000002</v>
      </c>
    </row>
    <row r="7" spans="1:13" s="9" customFormat="1" ht="15" customHeight="1" thickTop="1" x14ac:dyDescent="0.2">
      <c r="A7" s="3"/>
      <c r="B7" s="12"/>
      <c r="C7" s="12"/>
      <c r="D7" s="13"/>
      <c r="E7" s="14"/>
      <c r="F7" s="14"/>
      <c r="G7" s="45" t="s">
        <v>23</v>
      </c>
      <c r="H7" s="46" t="s">
        <v>9</v>
      </c>
      <c r="I7" s="10"/>
      <c r="J7" s="10"/>
      <c r="K7" s="11"/>
    </row>
    <row r="8" spans="1:13" s="9" customFormat="1" ht="15" customHeight="1" thickBot="1" x14ac:dyDescent="0.3">
      <c r="A8" s="3"/>
      <c r="B8" s="12"/>
      <c r="C8" s="12"/>
      <c r="D8" s="13"/>
      <c r="E8" s="14"/>
      <c r="F8" s="14"/>
      <c r="G8" s="43">
        <f>AVERAGE(G5:G6)</f>
        <v>5695.9335000000001</v>
      </c>
      <c r="H8" s="44">
        <f>AVERAGE(H5:H6)</f>
        <v>1.0002853063770374</v>
      </c>
      <c r="I8" s="10"/>
      <c r="J8" s="10"/>
      <c r="K8" s="11"/>
    </row>
    <row r="9" spans="1:13" s="9" customFormat="1" ht="15" customHeight="1" x14ac:dyDescent="0.2">
      <c r="A9" s="3"/>
      <c r="B9" s="12"/>
      <c r="C9" s="12"/>
      <c r="D9" s="13"/>
      <c r="E9" s="14"/>
      <c r="F9" s="14"/>
      <c r="G9" s="14"/>
      <c r="H9" s="6"/>
      <c r="I9" s="10"/>
      <c r="J9" s="10"/>
      <c r="K9" s="11"/>
    </row>
  </sheetData>
  <mergeCells count="11">
    <mergeCell ref="M3:M4"/>
    <mergeCell ref="H3:H4"/>
    <mergeCell ref="G3:G4"/>
    <mergeCell ref="A1:K1"/>
    <mergeCell ref="A3:A4"/>
    <mergeCell ref="B3:C3"/>
    <mergeCell ref="D3:D4"/>
    <mergeCell ref="E3:F3"/>
    <mergeCell ref="I3:J3"/>
    <mergeCell ref="K3:K4"/>
    <mergeCell ref="A2:K2"/>
  </mergeCells>
  <printOptions gridLines="1"/>
  <pageMargins left="0.5" right="0.5" top="0.25" bottom="0.25" header="0.5" footer="0.5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SH 239 MP 1.74 (5)</vt:lpstr>
      <vt:lpstr>MP 47.13 48.74 50.58 51.68 (2)</vt:lpstr>
      <vt:lpstr>MP 56.45 57.07 57.47 (3)</vt:lpstr>
      <vt:lpstr>MP 69.82 (4)</vt:lpstr>
      <vt:lpstr>SH 350 MP10.29 (1)</vt:lpstr>
      <vt:lpstr>'MP 47.13 48.74 50.58 51.68 (2)'!Print_Area</vt:lpstr>
      <vt:lpstr>'MP 56.45 57.07 57.47 (3)'!Print_Area</vt:lpstr>
      <vt:lpstr>'MP 69.82 (4)'!Print_Area</vt:lpstr>
      <vt:lpstr>'SH 239 MP 1.74 (5)'!Print_Area</vt:lpstr>
      <vt:lpstr>'SH 350 MP10.29 (1)'!Print_Area</vt:lpstr>
      <vt:lpstr>'MP 47.13 48.74 50.58 51.68 (2)'!Print_Titles</vt:lpstr>
      <vt:lpstr>'MP 56.45 57.07 57.47 (3)'!Print_Titles</vt:lpstr>
      <vt:lpstr>'MP 69.82 (4)'!Print_Titles</vt:lpstr>
      <vt:lpstr>'SH 239 MP 1.74 (5)'!Print_Titles</vt:lpstr>
      <vt:lpstr>'SH 350 MP10.29 (1)'!Print_Titles</vt:lpstr>
    </vt:vector>
  </TitlesOfParts>
  <Company>Bohannan Huston,Inc.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cferree</dc:creator>
  <cp:lastModifiedBy>Jones, Gregory A</cp:lastModifiedBy>
  <cp:lastPrinted>2020-10-06T19:23:33Z</cp:lastPrinted>
  <dcterms:created xsi:type="dcterms:W3CDTF">2007-03-07T16:25:12Z</dcterms:created>
  <dcterms:modified xsi:type="dcterms:W3CDTF">2020-10-06T19:32:36Z</dcterms:modified>
</cp:coreProperties>
</file>