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C:\Users\currieg\Documents\ENGINEERING CONTRACTS\Forms\PCW\New Templates\"/>
    </mc:Choice>
  </mc:AlternateContent>
  <xr:revisionPtr revIDLastSave="0" documentId="13_ncr:1_{7A3E5E0F-2274-45E6-8988-9CC6C1D1CDF0}" xr6:coauthVersionLast="47" xr6:coauthVersionMax="47" xr10:uidLastSave="{00000000-0000-0000-0000-000000000000}"/>
  <bookViews>
    <workbookView xWindow="28680" yWindow="-120" windowWidth="29040" windowHeight="15840" xr2:uid="{00000000-000D-0000-FFFF-FFFF00000000}"/>
  </bookViews>
  <sheets>
    <sheet name="SRP PCW" sheetId="2" r:id="rId1"/>
  </sheets>
  <definedNames>
    <definedName name="_xlnm.Print_Area" localSheetId="0">'SRP PCW'!$A$1:$H$81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8" i="2" l="1"/>
  <c r="H18" i="2"/>
  <c r="H19" i="2"/>
  <c r="H20" i="2"/>
  <c r="E29" i="2" l="1"/>
  <c r="E30" i="2"/>
  <c r="C29" i="2"/>
  <c r="G29" i="2" s="1"/>
  <c r="C30" i="2"/>
  <c r="G30" i="2" s="1"/>
  <c r="G27" i="2"/>
  <c r="H29" i="2"/>
  <c r="H30" i="2"/>
  <c r="C27" i="2"/>
  <c r="G16" i="2" l="1"/>
  <c r="H16" i="2" s="1"/>
  <c r="H27" i="2" s="1"/>
  <c r="G17" i="2"/>
  <c r="H17" i="2" s="1"/>
  <c r="H28" i="2" s="1"/>
  <c r="G20" i="2"/>
  <c r="G18" i="2"/>
  <c r="G19" i="2"/>
  <c r="A28" i="2"/>
  <c r="C28" i="2"/>
  <c r="G28" i="2" s="1"/>
  <c r="G31" i="2" s="1"/>
  <c r="E27" i="2"/>
  <c r="A26" i="2"/>
  <c r="B28" i="2"/>
  <c r="A27" i="2"/>
  <c r="H38" i="2"/>
  <c r="H40" i="2" s="1"/>
  <c r="H53" i="2" s="1"/>
  <c r="H47" i="2"/>
  <c r="H48" i="2"/>
  <c r="H52" i="2" s="1"/>
  <c r="H49" i="2"/>
  <c r="H68" i="2"/>
  <c r="B27" i="2"/>
  <c r="H31" i="2" l="1"/>
  <c r="H70" i="2" s="1"/>
  <c r="E28" i="2"/>
</calcChain>
</file>

<file path=xl/sharedStrings.xml><?xml version="1.0" encoding="utf-8"?>
<sst xmlns="http://schemas.openxmlformats.org/spreadsheetml/2006/main" count="127" uniqueCount="97">
  <si>
    <t>1A.</t>
  </si>
  <si>
    <t>EMPLOYEE</t>
  </si>
  <si>
    <t>NAME</t>
  </si>
  <si>
    <t xml:space="preserve">EMPLOYEE </t>
  </si>
  <si>
    <t>CLASSIFICATION</t>
  </si>
  <si>
    <t>COST/HOUR</t>
  </si>
  <si>
    <t>INDIRECT</t>
  </si>
  <si>
    <t>COST (%)</t>
  </si>
  <si>
    <t>FEE</t>
  </si>
  <si>
    <t>(%)</t>
  </si>
  <si>
    <t>( a )</t>
  </si>
  <si>
    <t>( b )</t>
  </si>
  <si>
    <t>( c )</t>
  </si>
  <si>
    <t>MULTIPLIER</t>
  </si>
  <si>
    <t>( d )</t>
  </si>
  <si>
    <t>$/HOUR</t>
  </si>
  <si>
    <t>1B.</t>
  </si>
  <si>
    <t>( f )</t>
  </si>
  <si>
    <t>2A.</t>
  </si>
  <si>
    <t>ITEM</t>
  </si>
  <si>
    <t>ESTIMATED</t>
  </si>
  <si>
    <t>UNITS</t>
  </si>
  <si>
    <t>UNIT</t>
  </si>
  <si>
    <t>RATES</t>
  </si>
  <si>
    <t>2B.</t>
  </si>
  <si>
    <t>SUBTOTAL</t>
  </si>
  <si>
    <t>3A.</t>
  </si>
  <si>
    <t>FIRM NAME</t>
  </si>
  <si>
    <t>3B.</t>
  </si>
  <si>
    <t>ODC TOTAL</t>
  </si>
  <si>
    <t>TOTAL OUTSIDE SERVICES</t>
  </si>
  <si>
    <t>TOTAL ESTIMATED COST</t>
  </si>
  <si>
    <t>(TYPED NAME)</t>
  </si>
  <si>
    <t>SIGNATURE</t>
  </si>
  <si>
    <t>DATE SIGNED</t>
  </si>
  <si>
    <t>SPECIFIC</t>
  </si>
  <si>
    <t xml:space="preserve"> RATE</t>
  </si>
  <si>
    <t>SALARY</t>
  </si>
  <si>
    <t>COST</t>
  </si>
  <si>
    <t xml:space="preserve">ESTIMATED  </t>
  </si>
  <si>
    <t>DIRECT</t>
  </si>
  <si>
    <t xml:space="preserve">ESTIMATED </t>
  </si>
  <si>
    <t>COST PER</t>
  </si>
  <si>
    <t>Airfare &amp; Travel</t>
  </si>
  <si>
    <t>Mileage</t>
  </si>
  <si>
    <t>Long Term Lodging</t>
  </si>
  <si>
    <t>Overnight/Curriers</t>
  </si>
  <si>
    <t xml:space="preserve"> </t>
  </si>
  <si>
    <t>OUTSIDE SERVICES RATES (SUBCONSULTANTS)</t>
  </si>
  <si>
    <t>Outside Reproduction</t>
  </si>
  <si>
    <t>Per Diem Lodging</t>
  </si>
  <si>
    <t>Per Diem Meals</t>
  </si>
  <si>
    <t xml:space="preserve">Type of Proposal:  </t>
  </si>
  <si>
    <t>PROJECT COST WORKSHEET (SPECIFIC RATE OF PAY)</t>
  </si>
  <si>
    <t>SPECIFIC RATE OF PAY</t>
  </si>
  <si>
    <t>OTHER DIRECT COST RATES (IN-HOUSE)*:</t>
  </si>
  <si>
    <t>OTHER DIRECT COSTS (OUTSIDE)*:</t>
  </si>
  <si>
    <t>LABOR RATES</t>
  </si>
  <si>
    <t>LABOR COSTS</t>
  </si>
  <si>
    <t>Contract Term:</t>
  </si>
  <si>
    <t>*Prior Approval from CDOT Project Manager</t>
  </si>
  <si>
    <r>
      <t xml:space="preserve">Per Diem </t>
    </r>
    <r>
      <rPr>
        <b/>
        <sz val="12"/>
        <rFont val="Arial"/>
        <family val="2"/>
      </rPr>
      <t>(State Fiscal Rules)</t>
    </r>
  </si>
  <si>
    <t>Other (Prior approval of CDOT Project Manager)</t>
  </si>
  <si>
    <t>Other</t>
  </si>
  <si>
    <t>OUTSIDE SERVICES (VENDORS):</t>
  </si>
  <si>
    <t>Actual Cost</t>
  </si>
  <si>
    <r>
      <t xml:space="preserve">Mileage (At Current </t>
    </r>
    <r>
      <rPr>
        <b/>
        <sz val="12"/>
        <color indexed="10"/>
        <rFont val="Arial"/>
        <family val="2"/>
      </rPr>
      <t>State</t>
    </r>
    <r>
      <rPr>
        <sz val="12"/>
        <rFont val="Arial"/>
        <family val="2"/>
      </rPr>
      <t xml:space="preserve"> Rate) </t>
    </r>
  </si>
  <si>
    <t>Contract:</t>
  </si>
  <si>
    <t>OLA#:</t>
  </si>
  <si>
    <t>Sr. Planner</t>
  </si>
  <si>
    <t>Office Personnel</t>
  </si>
  <si>
    <t>NUMBER OF</t>
  </si>
  <si>
    <t>WORK HOURS</t>
  </si>
  <si>
    <t>LABOR</t>
  </si>
  <si>
    <t>AMOUNT</t>
  </si>
  <si>
    <t>( g )</t>
  </si>
  <si>
    <t>( I )</t>
  </si>
  <si>
    <t>Superman Engineering, Inc.</t>
  </si>
  <si>
    <t>Resident Engineer</t>
  </si>
  <si>
    <t>Totals</t>
  </si>
  <si>
    <t>Example, Mary</t>
  </si>
  <si>
    <t>Superman, Jim</t>
  </si>
  <si>
    <t>0123456 - Project Specific Bridge Preventive Maintenance Engineering Service</t>
  </si>
  <si>
    <t>Statewide</t>
  </si>
  <si>
    <t>Brown, Charlie</t>
  </si>
  <si>
    <t>303-234-5678</t>
  </si>
  <si>
    <t>8/1/20XX</t>
  </si>
  <si>
    <t xml:space="preserve"> Phone no.</t>
  </si>
  <si>
    <t>Email:__________________</t>
  </si>
  <si>
    <t>Project Number:</t>
  </si>
  <si>
    <t>Location:</t>
  </si>
  <si>
    <t>Firm Name:</t>
  </si>
  <si>
    <t>Name of Preparer:</t>
  </si>
  <si>
    <t>Scope of Work Date:</t>
  </si>
  <si>
    <t>I am a representative of Superman Engineering, duly authorized to contractually bind the firm.  My signature below constitutes formal agreement (without further signature) to a Task Order, which is issued by the State pursuant to the terms of this Task Order Proposal, without substantive change.  I also declare that to the best of my knowledge the wage rates and other factual unit rates supporting the compensation to be paid by CDOT for the professional services on this document are accurate, complete, and current at the time of contracting, and include no unallowable or duplicate costs.</t>
  </si>
  <si>
    <r>
      <rPr>
        <b/>
        <u/>
        <sz val="12"/>
        <rFont val="Arial"/>
        <family val="2"/>
      </rPr>
      <t>INSERT</t>
    </r>
    <r>
      <rPr>
        <sz val="12"/>
        <rFont val="Arial"/>
        <family val="2"/>
      </rPr>
      <t xml:space="preserve"> </t>
    </r>
    <r>
      <rPr>
        <b/>
        <u/>
        <sz val="12"/>
        <rFont val="Arial"/>
        <family val="2"/>
      </rPr>
      <t>FCCM</t>
    </r>
    <r>
      <rPr>
        <sz val="12"/>
        <rFont val="Arial"/>
        <family val="2"/>
      </rPr>
      <t xml:space="preserve"> (if applicable):</t>
    </r>
  </si>
  <si>
    <t>TOTAL FCCM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</si>
</sst>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_(&quot;$&quot;* #,##0.000_);_(&quot;$&quot;* \(#,##0.000\);_(&quot;$&quot;* &quot;-&quot;??_);_(@_)"/>
    <numFmt numFmtId="166" formatCode="0.0000%"/>
    <numFmt numFmtId="167" formatCode="0.0000"/>
    <numFmt numFmtId="168" formatCode="m/d/yy;@"/>
  </numFmts>
  <fonts count="10" x14ac:knownFonts="1">
    <font>
      <sz val="10"/>
      <name val="Arial"/>
    </font>
    <font>
      <sz val="10"/>
      <name val="Arial"/>
      <family val="2"/>
    </font>
    <font>
      <sz val="8"/>
      <name val="Arial"/>
      <family val="2"/>
    </font>
    <font>
      <b/>
      <sz val="12"/>
      <name val="Arial"/>
      <family val="2"/>
    </font>
    <font>
      <sz val="12"/>
      <name val="Arial"/>
      <family val="2"/>
    </font>
    <font>
      <sz val="10"/>
      <name val="Arial"/>
      <family val="2"/>
    </font>
    <font>
      <b/>
      <sz val="12"/>
      <color indexed="10"/>
      <name val="Arial"/>
      <family val="2"/>
    </font>
    <font>
      <b/>
      <u/>
      <sz val="12"/>
      <name val="Arial"/>
      <family val="2"/>
    </font>
    <font>
      <b/>
      <sz val="12"/>
      <color rgb="FFFF0000"/>
      <name val="Arial"/>
      <family val="2"/>
    </font>
    <font>
      <sz val="11"/>
      <color theme="1"/>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6">
    <xf numFmtId="0" fontId="0" fillId="0" borderId="0" xfId="0"/>
    <xf numFmtId="0" fontId="4" fillId="0" borderId="0" xfId="0" applyFont="1"/>
    <xf numFmtId="0" fontId="4" fillId="0" borderId="0" xfId="0" applyFont="1" applyAlignment="1">
      <alignment horizontal="right"/>
    </xf>
    <xf numFmtId="0" fontId="4" fillId="0" borderId="1" xfId="0" applyFont="1" applyBorder="1"/>
    <xf numFmtId="0" fontId="4" fillId="0" borderId="0" xfId="0" applyFont="1" applyAlignment="1">
      <alignment horizontal="center"/>
    </xf>
    <xf numFmtId="0" fontId="4" fillId="0" borderId="2" xfId="0" applyFont="1" applyBorder="1"/>
    <xf numFmtId="0" fontId="4" fillId="0" borderId="2" xfId="0" applyFont="1" applyBorder="1" applyAlignment="1">
      <alignment horizontal="center"/>
    </xf>
    <xf numFmtId="49" fontId="4" fillId="0" borderId="2" xfId="0" applyNumberFormat="1" applyFont="1" applyBorder="1" applyAlignment="1">
      <alignment horizontal="center"/>
    </xf>
    <xf numFmtId="1" fontId="4" fillId="0" borderId="0" xfId="0" applyNumberFormat="1" applyFont="1" applyAlignment="1">
      <alignment horizontal="center"/>
    </xf>
    <xf numFmtId="0" fontId="4" fillId="0" borderId="0" xfId="0" applyFont="1" applyFill="1" applyBorder="1" applyAlignment="1"/>
    <xf numFmtId="0" fontId="4" fillId="0" borderId="0" xfId="0" applyFont="1" applyAlignment="1">
      <alignment horizontal="left"/>
    </xf>
    <xf numFmtId="0" fontId="4" fillId="2" borderId="3" xfId="0" applyFont="1" applyFill="1" applyBorder="1"/>
    <xf numFmtId="0" fontId="4" fillId="2" borderId="2" xfId="0" applyFont="1" applyFill="1" applyBorder="1"/>
    <xf numFmtId="0" fontId="4" fillId="2" borderId="4"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4" fillId="0" borderId="0" xfId="0" applyFont="1" applyFill="1" applyBorder="1" applyAlignment="1">
      <alignment horizontal="left"/>
    </xf>
    <xf numFmtId="0" fontId="4" fillId="0" borderId="0" xfId="0" applyFont="1" applyBorder="1" applyAlignment="1">
      <alignment horizontal="center"/>
    </xf>
    <xf numFmtId="0" fontId="4" fillId="0" borderId="0" xfId="0" applyFont="1" applyBorder="1" applyAlignment="1"/>
    <xf numFmtId="0" fontId="4" fillId="0" borderId="0" xfId="0" applyFont="1" applyAlignment="1"/>
    <xf numFmtId="44" fontId="4" fillId="0" borderId="0" xfId="0" applyNumberFormat="1" applyFont="1" applyAlignment="1"/>
    <xf numFmtId="44" fontId="4" fillId="0" borderId="0" xfId="2" applyNumberFormat="1" applyFont="1" applyAlignment="1">
      <alignment horizontal="center"/>
    </xf>
    <xf numFmtId="44" fontId="4" fillId="0" borderId="0" xfId="0" applyNumberFormat="1" applyFont="1" applyAlignment="1">
      <alignment horizontal="center"/>
    </xf>
    <xf numFmtId="44" fontId="4" fillId="0" borderId="2" xfId="0" applyNumberFormat="1" applyFont="1" applyBorder="1" applyAlignment="1">
      <alignment horizontal="center"/>
    </xf>
    <xf numFmtId="44" fontId="4" fillId="0" borderId="0" xfId="0" applyNumberFormat="1" applyFont="1" applyBorder="1" applyAlignment="1">
      <alignment horizontal="center"/>
    </xf>
    <xf numFmtId="165" fontId="4" fillId="0" borderId="0" xfId="2" applyNumberFormat="1" applyFont="1" applyAlignment="1">
      <alignment horizontal="center"/>
    </xf>
    <xf numFmtId="2" fontId="4" fillId="0" borderId="0" xfId="0" applyNumberFormat="1" applyFont="1" applyFill="1" applyAlignment="1">
      <alignment horizontal="center"/>
    </xf>
    <xf numFmtId="0" fontId="4" fillId="0" borderId="0" xfId="0" applyFont="1" applyFill="1" applyAlignment="1">
      <alignment horizontal="center"/>
    </xf>
    <xf numFmtId="0" fontId="4" fillId="0" borderId="2" xfId="0" applyFont="1" applyFill="1" applyBorder="1" applyAlignment="1">
      <alignment horizontal="center"/>
    </xf>
    <xf numFmtId="167" fontId="4" fillId="0" borderId="0" xfId="0" applyNumberFormat="1" applyFont="1" applyFill="1" applyAlignment="1">
      <alignment horizontal="center"/>
    </xf>
    <xf numFmtId="0" fontId="3" fillId="0" borderId="0" xfId="0" applyFont="1" applyAlignment="1">
      <alignment horizontal="center"/>
    </xf>
    <xf numFmtId="0" fontId="3" fillId="0" borderId="0" xfId="0" applyFont="1"/>
    <xf numFmtId="0" fontId="8" fillId="0" borderId="0" xfId="0" applyFont="1" applyAlignment="1">
      <alignment horizontal="center"/>
    </xf>
    <xf numFmtId="0" fontId="4" fillId="0" borderId="6" xfId="0" applyFont="1" applyBorder="1" applyAlignment="1"/>
    <xf numFmtId="44" fontId="4" fillId="0" borderId="6" xfId="2" applyNumberFormat="1" applyFont="1" applyBorder="1" applyAlignment="1"/>
    <xf numFmtId="44" fontId="4" fillId="0" borderId="0" xfId="2" applyNumberFormat="1" applyFont="1" applyBorder="1" applyAlignment="1"/>
    <xf numFmtId="44" fontId="4" fillId="0" borderId="0" xfId="0" applyNumberFormat="1" applyFont="1" applyBorder="1" applyAlignment="1"/>
    <xf numFmtId="0" fontId="0" fillId="0" borderId="0" xfId="0" applyAlignment="1">
      <alignment horizontal="center"/>
    </xf>
    <xf numFmtId="0" fontId="4" fillId="0" borderId="6" xfId="0" applyFont="1" applyBorder="1" applyAlignment="1">
      <alignment horizontal="center"/>
    </xf>
    <xf numFmtId="0" fontId="3" fillId="0" borderId="0" xfId="0" applyFont="1" applyFill="1" applyBorder="1" applyAlignment="1"/>
    <xf numFmtId="0" fontId="4" fillId="0" borderId="0" xfId="0" applyFont="1" applyBorder="1" applyAlignment="1">
      <alignment horizontal="left"/>
    </xf>
    <xf numFmtId="0" fontId="4" fillId="0" borderId="6" xfId="0" applyFont="1" applyFill="1" applyBorder="1" applyAlignment="1">
      <alignment horizontal="left"/>
    </xf>
    <xf numFmtId="44" fontId="4" fillId="0" borderId="0" xfId="0" applyNumberFormat="1" applyFont="1" applyFill="1" applyAlignment="1">
      <alignment horizontal="center"/>
    </xf>
    <xf numFmtId="44" fontId="4" fillId="0" borderId="0" xfId="2" applyNumberFormat="1" applyFont="1" applyFill="1" applyAlignment="1">
      <alignment horizontal="left"/>
    </xf>
    <xf numFmtId="44" fontId="4" fillId="0" borderId="0" xfId="2" applyNumberFormat="1" applyFont="1" applyFill="1" applyBorder="1" applyAlignment="1">
      <alignment horizontal="left"/>
    </xf>
    <xf numFmtId="44" fontId="3" fillId="0" borderId="0" xfId="2" applyNumberFormat="1" applyFont="1" applyAlignment="1">
      <alignment horizontal="center"/>
    </xf>
    <xf numFmtId="165" fontId="3" fillId="0" borderId="0" xfId="2" applyNumberFormat="1" applyFont="1" applyAlignment="1">
      <alignment horizontal="center"/>
    </xf>
    <xf numFmtId="0" fontId="4" fillId="0" borderId="1" xfId="0" applyFont="1" applyBorder="1" applyAlignment="1">
      <alignment horizontal="left"/>
    </xf>
    <xf numFmtId="0" fontId="3" fillId="0" borderId="0" xfId="0" applyFont="1" applyAlignment="1">
      <alignment horizontal="right"/>
    </xf>
    <xf numFmtId="44" fontId="4" fillId="0" borderId="0" xfId="0" applyNumberFormat="1" applyFont="1"/>
    <xf numFmtId="0" fontId="4" fillId="2" borderId="6" xfId="0" applyFont="1" applyFill="1" applyBorder="1" applyAlignment="1">
      <alignment horizontal="center"/>
    </xf>
    <xf numFmtId="0" fontId="4" fillId="2" borderId="2" xfId="0" applyFont="1" applyFill="1" applyBorder="1" applyAlignment="1">
      <alignment horizontal="center"/>
    </xf>
    <xf numFmtId="2" fontId="3" fillId="0" borderId="0" xfId="0" applyNumberFormat="1" applyFont="1" applyAlignment="1">
      <alignment horizontal="center"/>
    </xf>
    <xf numFmtId="39" fontId="4" fillId="0" borderId="0" xfId="1" applyNumberFormat="1" applyFont="1" applyAlignment="1">
      <alignment horizontal="center"/>
    </xf>
    <xf numFmtId="44" fontId="4" fillId="0" borderId="0" xfId="0" applyNumberFormat="1" applyFont="1" applyFill="1" applyBorder="1" applyAlignment="1">
      <alignment horizontal="center"/>
    </xf>
    <xf numFmtId="44" fontId="4" fillId="0" borderId="0" xfId="2" applyFont="1" applyFill="1" applyBorder="1" applyAlignment="1">
      <alignment horizontal="center"/>
    </xf>
    <xf numFmtId="4" fontId="3" fillId="0" borderId="0" xfId="0" applyNumberFormat="1" applyFont="1" applyFill="1" applyBorder="1" applyAlignment="1">
      <alignment horizontal="center"/>
    </xf>
    <xf numFmtId="0" fontId="3" fillId="0" borderId="1" xfId="0" applyFont="1" applyBorder="1" applyAlignment="1">
      <alignment horizontal="center"/>
    </xf>
    <xf numFmtId="164" fontId="3" fillId="0" borderId="0" xfId="2" applyNumberFormat="1" applyFont="1" applyAlignment="1">
      <alignment horizontal="center"/>
    </xf>
    <xf numFmtId="0" fontId="5" fillId="0" borderId="0" xfId="0" applyFont="1" applyAlignment="1">
      <alignment horizontal="center"/>
    </xf>
    <xf numFmtId="2" fontId="3" fillId="0" borderId="1" xfId="0" applyNumberFormat="1" applyFont="1" applyBorder="1" applyAlignment="1">
      <alignment horizontal="center"/>
    </xf>
    <xf numFmtId="0" fontId="3" fillId="0" borderId="1" xfId="0" applyFont="1" applyBorder="1" applyAlignment="1">
      <alignment horizontal="right"/>
    </xf>
    <xf numFmtId="44" fontId="3" fillId="0" borderId="1" xfId="2" applyNumberFormat="1" applyFont="1" applyBorder="1" applyAlignment="1">
      <alignment horizontal="center"/>
    </xf>
    <xf numFmtId="166" fontId="4" fillId="0" borderId="0" xfId="0" applyNumberFormat="1" applyFont="1" applyFill="1" applyAlignment="1">
      <alignment horizontal="center"/>
    </xf>
    <xf numFmtId="0" fontId="3" fillId="0" borderId="1" xfId="0" applyFont="1" applyBorder="1"/>
    <xf numFmtId="44" fontId="3" fillId="0" borderId="0" xfId="0" applyNumberFormat="1" applyFont="1" applyAlignment="1">
      <alignment horizontal="center"/>
    </xf>
    <xf numFmtId="167" fontId="4" fillId="0" borderId="8" xfId="0" applyNumberFormat="1" applyFont="1" applyBorder="1"/>
    <xf numFmtId="0" fontId="4" fillId="0" borderId="6" xfId="0" applyFont="1" applyBorder="1" applyAlignment="1">
      <alignment horizontal="center"/>
    </xf>
    <xf numFmtId="0" fontId="4" fillId="0" borderId="1" xfId="0" applyFont="1" applyBorder="1" applyAlignment="1">
      <alignment vertical="top"/>
    </xf>
    <xf numFmtId="14" fontId="4" fillId="0" borderId="2" xfId="0" applyNumberFormat="1" applyFont="1" applyBorder="1" applyAlignment="1">
      <alignment horizontal="left"/>
    </xf>
    <xf numFmtId="0" fontId="3" fillId="0" borderId="0" xfId="0" applyFont="1" applyAlignment="1">
      <alignment horizontal="right"/>
    </xf>
    <xf numFmtId="0" fontId="4" fillId="3" borderId="9"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wrapText="1"/>
    </xf>
    <xf numFmtId="0" fontId="4" fillId="3" borderId="10" xfId="0" applyNumberFormat="1" applyFont="1" applyFill="1" applyBorder="1" applyAlignment="1">
      <alignment horizontal="left" vertical="center" wrapText="1"/>
    </xf>
    <xf numFmtId="168" fontId="4" fillId="0" borderId="2" xfId="0" applyNumberFormat="1" applyFont="1" applyBorder="1" applyAlignment="1">
      <alignment horizontal="center"/>
    </xf>
    <xf numFmtId="0" fontId="4" fillId="0" borderId="2" xfId="0" applyFont="1" applyBorder="1" applyAlignment="1">
      <alignment horizontal="center"/>
    </xf>
    <xf numFmtId="0" fontId="3" fillId="0" borderId="11" xfId="0" applyFont="1" applyBorder="1" applyAlignment="1">
      <alignment horizontal="center"/>
    </xf>
    <xf numFmtId="0" fontId="3" fillId="0" borderId="1" xfId="0" applyFont="1" applyBorder="1" applyAlignment="1">
      <alignment horizontal="center"/>
    </xf>
    <xf numFmtId="0" fontId="3" fillId="0" borderId="12" xfId="0" applyFont="1" applyBorder="1" applyAlignment="1">
      <alignment horizontal="center"/>
    </xf>
    <xf numFmtId="0" fontId="4" fillId="0" borderId="0" xfId="0" applyFont="1" applyAlignment="1">
      <alignment horizontal="right"/>
    </xf>
    <xf numFmtId="0" fontId="3" fillId="0" borderId="0" xfId="0" applyFont="1" applyAlignment="1">
      <alignment horizontal="center"/>
    </xf>
    <xf numFmtId="0" fontId="4" fillId="0" borderId="1" xfId="0" applyFont="1" applyBorder="1" applyAlignment="1">
      <alignment horizontal="center"/>
    </xf>
    <xf numFmtId="0" fontId="9" fillId="0" borderId="2" xfId="0" applyFont="1" applyBorder="1" applyAlignment="1">
      <alignment horizontal="left"/>
    </xf>
    <xf numFmtId="0" fontId="0" fillId="0" borderId="2" xfId="0" applyBorder="1" applyAlignment="1"/>
    <xf numFmtId="0" fontId="4" fillId="0" borderId="1"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1"/>
  <sheetViews>
    <sheetView showGridLines="0" tabSelected="1" view="pageLayout" topLeftCell="A40" zoomScaleNormal="80" zoomScaleSheetLayoutView="80" workbookViewId="0">
      <selection activeCell="H58" sqref="H58"/>
    </sheetView>
  </sheetViews>
  <sheetFormatPr defaultColWidth="9.109375" defaultRowHeight="15" x14ac:dyDescent="0.25"/>
  <cols>
    <col min="1" max="1" width="30.6640625" style="1" customWidth="1"/>
    <col min="2" max="2" width="38.44140625" style="1" customWidth="1"/>
    <col min="3" max="3" width="14.5546875" style="1" customWidth="1"/>
    <col min="4" max="4" width="16.5546875" style="4" bestFit="1" customWidth="1"/>
    <col min="5" max="5" width="15.88671875" style="1" bestFit="1" customWidth="1"/>
    <col min="6" max="6" width="16.44140625" style="1" bestFit="1" customWidth="1"/>
    <col min="7" max="7" width="17.88671875" style="1" bestFit="1" customWidth="1"/>
    <col min="8" max="8" width="16.44140625" style="1" customWidth="1"/>
    <col min="9" max="9" width="9.6640625" style="1" bestFit="1" customWidth="1"/>
    <col min="10" max="16384" width="9.109375" style="1"/>
  </cols>
  <sheetData>
    <row r="1" spans="1:9" ht="15" customHeight="1" x14ac:dyDescent="0.3">
      <c r="A1" s="81" t="s">
        <v>53</v>
      </c>
      <c r="B1" s="81"/>
      <c r="C1" s="81"/>
      <c r="D1" s="81"/>
      <c r="E1" s="81"/>
      <c r="F1" s="81"/>
      <c r="G1" s="81"/>
      <c r="H1" s="81"/>
    </row>
    <row r="2" spans="1:9" ht="15" customHeight="1" x14ac:dyDescent="0.3">
      <c r="A2" s="31"/>
      <c r="B2" s="31"/>
      <c r="C2" s="31"/>
      <c r="D2" s="31"/>
      <c r="E2" s="31"/>
      <c r="F2" s="31"/>
      <c r="G2" s="31"/>
      <c r="H2" s="31"/>
    </row>
    <row r="3" spans="1:9" ht="15" customHeight="1" x14ac:dyDescent="0.3">
      <c r="A3" s="32" t="s">
        <v>89</v>
      </c>
      <c r="B3" s="83" t="s">
        <v>82</v>
      </c>
      <c r="C3" s="84"/>
      <c r="D3" s="84"/>
      <c r="E3" s="84"/>
      <c r="F3" s="84"/>
      <c r="G3" s="84"/>
      <c r="H3" s="84"/>
    </row>
    <row r="4" spans="1:9" ht="15" customHeight="1" x14ac:dyDescent="0.3">
      <c r="A4" s="32" t="s">
        <v>90</v>
      </c>
      <c r="B4" s="85" t="s">
        <v>83</v>
      </c>
      <c r="C4" s="85"/>
      <c r="D4" s="85"/>
      <c r="E4" s="85"/>
      <c r="F4" s="85"/>
      <c r="G4" s="85"/>
      <c r="H4" s="85"/>
    </row>
    <row r="5" spans="1:9" ht="15" customHeight="1" x14ac:dyDescent="0.3">
      <c r="A5" s="32" t="s">
        <v>91</v>
      </c>
      <c r="B5" s="48" t="s">
        <v>77</v>
      </c>
      <c r="C5" s="48"/>
      <c r="E5" s="62" t="s">
        <v>67</v>
      </c>
      <c r="F5" s="48"/>
      <c r="G5" s="62" t="s">
        <v>68</v>
      </c>
      <c r="H5" s="48"/>
    </row>
    <row r="6" spans="1:9" ht="15" customHeight="1" x14ac:dyDescent="0.3">
      <c r="A6" s="32" t="s">
        <v>92</v>
      </c>
      <c r="B6" s="69" t="s">
        <v>84</v>
      </c>
      <c r="C6" s="69"/>
      <c r="D6" s="69"/>
      <c r="E6" s="69"/>
      <c r="F6" s="49" t="s">
        <v>87</v>
      </c>
      <c r="G6" s="3" t="s">
        <v>85</v>
      </c>
      <c r="H6" s="3"/>
    </row>
    <row r="7" spans="1:9" ht="15" customHeight="1" x14ac:dyDescent="0.3">
      <c r="A7" s="32" t="s">
        <v>93</v>
      </c>
      <c r="B7" s="70" t="s">
        <v>86</v>
      </c>
      <c r="C7" s="70"/>
      <c r="D7" s="70"/>
      <c r="E7" s="70"/>
      <c r="F7" s="70"/>
      <c r="G7" s="70"/>
      <c r="H7" s="70"/>
    </row>
    <row r="8" spans="1:9" ht="15.6" x14ac:dyDescent="0.3">
      <c r="A8" s="32" t="s">
        <v>52</v>
      </c>
      <c r="B8" s="65" t="s">
        <v>54</v>
      </c>
      <c r="C8" s="32" t="s">
        <v>88</v>
      </c>
      <c r="E8" s="49" t="s">
        <v>59</v>
      </c>
      <c r="F8" s="82"/>
      <c r="G8" s="82"/>
      <c r="H8" s="82"/>
    </row>
    <row r="9" spans="1:9" ht="15" customHeight="1" x14ac:dyDescent="0.25"/>
    <row r="10" spans="1:9" ht="15" customHeight="1" x14ac:dyDescent="0.25"/>
    <row r="11" spans="1:9" ht="15" customHeight="1" x14ac:dyDescent="0.3">
      <c r="A11" s="32" t="s">
        <v>0</v>
      </c>
      <c r="B11" s="32" t="s">
        <v>57</v>
      </c>
      <c r="C11" s="18" t="s">
        <v>40</v>
      </c>
    </row>
    <row r="12" spans="1:9" ht="15" customHeight="1" x14ac:dyDescent="0.25">
      <c r="B12" s="4" t="s">
        <v>47</v>
      </c>
      <c r="C12" s="18" t="s">
        <v>37</v>
      </c>
      <c r="E12" s="28" t="s">
        <v>6</v>
      </c>
      <c r="F12" s="4" t="s">
        <v>8</v>
      </c>
      <c r="H12" s="4" t="s">
        <v>35</v>
      </c>
    </row>
    <row r="13" spans="1:9" ht="15" customHeight="1" x14ac:dyDescent="0.25">
      <c r="A13" s="4" t="s">
        <v>1</v>
      </c>
      <c r="B13" s="4" t="s">
        <v>3</v>
      </c>
      <c r="C13" s="18" t="s">
        <v>5</v>
      </c>
      <c r="D13" s="60"/>
      <c r="E13" s="28" t="s">
        <v>7</v>
      </c>
      <c r="F13" s="4" t="s">
        <v>9</v>
      </c>
      <c r="G13" s="4" t="s">
        <v>13</v>
      </c>
      <c r="H13" s="4" t="s">
        <v>36</v>
      </c>
    </row>
    <row r="14" spans="1:9" ht="15" customHeight="1" x14ac:dyDescent="0.25">
      <c r="A14" s="6" t="s">
        <v>2</v>
      </c>
      <c r="B14" s="6" t="s">
        <v>4</v>
      </c>
      <c r="C14" s="6" t="s">
        <v>10</v>
      </c>
      <c r="D14" s="6"/>
      <c r="E14" s="29" t="s">
        <v>11</v>
      </c>
      <c r="F14" s="7" t="s">
        <v>12</v>
      </c>
      <c r="G14" s="6" t="s">
        <v>14</v>
      </c>
      <c r="H14" s="6" t="s">
        <v>15</v>
      </c>
    </row>
    <row r="15" spans="1:9" ht="15" customHeight="1" x14ac:dyDescent="0.3">
      <c r="A15" s="77" t="s">
        <v>70</v>
      </c>
      <c r="B15" s="78"/>
      <c r="C15" s="78"/>
      <c r="D15" s="78"/>
      <c r="E15" s="78"/>
      <c r="F15" s="78"/>
      <c r="G15" s="78"/>
      <c r="H15" s="79"/>
    </row>
    <row r="16" spans="1:9" ht="15" customHeight="1" x14ac:dyDescent="0.25">
      <c r="A16" s="1" t="s">
        <v>80</v>
      </c>
      <c r="B16" s="1" t="s">
        <v>69</v>
      </c>
      <c r="C16" s="43">
        <v>40.869999999999997</v>
      </c>
      <c r="D16" s="64"/>
      <c r="E16" s="27">
        <v>118.16</v>
      </c>
      <c r="F16" s="27">
        <v>10.5</v>
      </c>
      <c r="G16" s="30">
        <f>((E16/100)+1)*(1+F16/100)</f>
        <v>2.4106679999999998</v>
      </c>
      <c r="H16" s="44">
        <f>ROUND(C16*G16,2)</f>
        <v>98.52</v>
      </c>
      <c r="I16" s="50"/>
    </row>
    <row r="17" spans="1:9" ht="15" customHeight="1" x14ac:dyDescent="0.25">
      <c r="A17" s="1" t="s">
        <v>81</v>
      </c>
      <c r="B17" s="17" t="s">
        <v>78</v>
      </c>
      <c r="C17" s="43">
        <v>75</v>
      </c>
      <c r="D17" s="64"/>
      <c r="E17" s="27">
        <v>118.16</v>
      </c>
      <c r="F17" s="27">
        <v>10.5</v>
      </c>
      <c r="G17" s="30">
        <f>((E17/100)+1)*(1+F17/100)</f>
        <v>2.4106679999999998</v>
      </c>
      <c r="H17" s="44">
        <f t="shared" ref="H17:H20" si="0">ROUND(C17*G17,2)</f>
        <v>180.8</v>
      </c>
      <c r="I17" s="50"/>
    </row>
    <row r="18" spans="1:9" ht="15" customHeight="1" x14ac:dyDescent="0.25">
      <c r="B18" s="17"/>
      <c r="C18" s="43"/>
      <c r="D18" s="64"/>
      <c r="E18" s="27"/>
      <c r="F18" s="27"/>
      <c r="G18" s="30">
        <f>((E18/100)+1)*(1+F18/100)</f>
        <v>1</v>
      </c>
      <c r="H18" s="44">
        <f t="shared" si="0"/>
        <v>0</v>
      </c>
      <c r="I18" s="50"/>
    </row>
    <row r="19" spans="1:9" ht="15" customHeight="1" x14ac:dyDescent="0.25">
      <c r="B19" s="17"/>
      <c r="C19" s="43"/>
      <c r="D19" s="64"/>
      <c r="E19" s="27"/>
      <c r="F19" s="27"/>
      <c r="G19" s="30">
        <f>((E19/100)+1)*(1+F19/100)</f>
        <v>1</v>
      </c>
      <c r="H19" s="44">
        <f t="shared" si="0"/>
        <v>0</v>
      </c>
      <c r="I19" s="50"/>
    </row>
    <row r="20" spans="1:9" ht="15" customHeight="1" x14ac:dyDescent="0.25">
      <c r="B20" s="17"/>
      <c r="C20" s="43"/>
      <c r="D20" s="64"/>
      <c r="E20" s="27"/>
      <c r="F20" s="27"/>
      <c r="G20" s="30">
        <f>((E20/100)+1)*(1+F20/100)</f>
        <v>1</v>
      </c>
      <c r="H20" s="44">
        <f t="shared" si="0"/>
        <v>0</v>
      </c>
      <c r="I20" s="50"/>
    </row>
    <row r="21" spans="1:9" ht="15" customHeight="1" x14ac:dyDescent="0.25"/>
    <row r="22" spans="1:9" ht="15" customHeight="1" x14ac:dyDescent="0.3">
      <c r="A22" s="32" t="s">
        <v>16</v>
      </c>
      <c r="B22" s="32" t="s">
        <v>58</v>
      </c>
      <c r="C22" s="18" t="s">
        <v>40</v>
      </c>
      <c r="D22" s="20" t="s">
        <v>41</v>
      </c>
      <c r="E22" s="4" t="s">
        <v>40</v>
      </c>
      <c r="G22" s="4" t="s">
        <v>47</v>
      </c>
    </row>
    <row r="23" spans="1:9" ht="15" customHeight="1" x14ac:dyDescent="0.3">
      <c r="A23" s="32"/>
      <c r="B23" s="32"/>
      <c r="C23" s="18" t="s">
        <v>37</v>
      </c>
      <c r="D23" s="20" t="s">
        <v>71</v>
      </c>
      <c r="E23" s="4" t="s">
        <v>73</v>
      </c>
      <c r="F23" s="4"/>
      <c r="G23" s="4" t="s">
        <v>73</v>
      </c>
      <c r="H23" s="4" t="s">
        <v>41</v>
      </c>
    </row>
    <row r="24" spans="1:9" ht="15" customHeight="1" x14ac:dyDescent="0.25">
      <c r="A24" s="4" t="s">
        <v>1</v>
      </c>
      <c r="B24" s="4" t="s">
        <v>3</v>
      </c>
      <c r="C24" s="18" t="s">
        <v>5</v>
      </c>
      <c r="D24" s="20" t="s">
        <v>72</v>
      </c>
      <c r="E24" s="4" t="s">
        <v>74</v>
      </c>
      <c r="F24" s="4"/>
      <c r="G24" s="4" t="s">
        <v>74</v>
      </c>
      <c r="H24" s="4" t="s">
        <v>42</v>
      </c>
    </row>
    <row r="25" spans="1:9" ht="15" customHeight="1" x14ac:dyDescent="0.25">
      <c r="A25" s="6" t="s">
        <v>2</v>
      </c>
      <c r="B25" s="6" t="s">
        <v>4</v>
      </c>
      <c r="C25" s="6" t="s">
        <v>10</v>
      </c>
      <c r="D25" s="6" t="s">
        <v>17</v>
      </c>
      <c r="E25" s="4" t="s">
        <v>75</v>
      </c>
      <c r="F25" s="6"/>
      <c r="G25" s="6" t="s">
        <v>76</v>
      </c>
      <c r="H25" s="6" t="s">
        <v>1</v>
      </c>
    </row>
    <row r="26" spans="1:9" ht="15" customHeight="1" x14ac:dyDescent="0.3">
      <c r="A26" s="77" t="str">
        <f>A15</f>
        <v>Office Personnel</v>
      </c>
      <c r="B26" s="78"/>
      <c r="C26" s="78"/>
      <c r="D26" s="78"/>
      <c r="E26" s="78"/>
      <c r="F26" s="78"/>
      <c r="G26" s="78"/>
      <c r="H26" s="79"/>
    </row>
    <row r="27" spans="1:9" ht="15" customHeight="1" x14ac:dyDescent="0.3">
      <c r="A27" s="17" t="str">
        <f>A16</f>
        <v>Example, Mary</v>
      </c>
      <c r="B27" s="17" t="str">
        <f>B16</f>
        <v>Sr. Planner</v>
      </c>
      <c r="C27" s="45">
        <f>+C16</f>
        <v>40.869999999999997</v>
      </c>
      <c r="D27" s="57">
        <v>200</v>
      </c>
      <c r="E27" s="54">
        <f>+C27 * D27</f>
        <v>8173.9999999999991</v>
      </c>
      <c r="F27" s="56"/>
      <c r="G27" s="55">
        <f>ROUND(D27*C27,2)</f>
        <v>8174</v>
      </c>
      <c r="H27" s="45">
        <f>ROUND(H16*D27,2)</f>
        <v>19704</v>
      </c>
    </row>
    <row r="28" spans="1:9" ht="15" customHeight="1" x14ac:dyDescent="0.3">
      <c r="A28" s="17" t="str">
        <f>A17</f>
        <v>Superman, Jim</v>
      </c>
      <c r="B28" s="17" t="str">
        <f>B17</f>
        <v>Resident Engineer</v>
      </c>
      <c r="C28" s="45">
        <f>+C17</f>
        <v>75</v>
      </c>
      <c r="D28" s="57">
        <v>10</v>
      </c>
      <c r="E28" s="54">
        <f>+C28 * D28</f>
        <v>750</v>
      </c>
      <c r="F28" s="56"/>
      <c r="G28" s="55">
        <f t="shared" ref="G28:G30" si="1">ROUND(D28*C28,2)</f>
        <v>750</v>
      </c>
      <c r="H28" s="45">
        <f t="shared" ref="H28:H30" si="2">ROUND(H17*D28,2)</f>
        <v>1808</v>
      </c>
    </row>
    <row r="29" spans="1:9" ht="15" customHeight="1" x14ac:dyDescent="0.3">
      <c r="A29" s="17"/>
      <c r="B29" s="17"/>
      <c r="C29" s="45">
        <f t="shared" ref="C29:C30" si="3">+C18</f>
        <v>0</v>
      </c>
      <c r="D29" s="57"/>
      <c r="E29" s="54">
        <f t="shared" ref="E29:E30" si="4">+C29 * D29</f>
        <v>0</v>
      </c>
      <c r="F29" s="56"/>
      <c r="G29" s="55">
        <f t="shared" si="1"/>
        <v>0</v>
      </c>
      <c r="H29" s="45">
        <f t="shared" si="2"/>
        <v>0</v>
      </c>
    </row>
    <row r="30" spans="1:9" ht="15" customHeight="1" x14ac:dyDescent="0.3">
      <c r="A30" s="17"/>
      <c r="B30" s="17"/>
      <c r="C30" s="45">
        <f t="shared" si="3"/>
        <v>0</v>
      </c>
      <c r="D30" s="57"/>
      <c r="E30" s="54">
        <f t="shared" si="4"/>
        <v>0</v>
      </c>
      <c r="F30" s="56"/>
      <c r="G30" s="55">
        <f t="shared" si="1"/>
        <v>0</v>
      </c>
      <c r="H30" s="45">
        <f t="shared" si="2"/>
        <v>0</v>
      </c>
    </row>
    <row r="31" spans="1:9" ht="15" customHeight="1" x14ac:dyDescent="0.3">
      <c r="C31" s="1" t="s">
        <v>79</v>
      </c>
      <c r="D31" s="31"/>
      <c r="E31" s="53"/>
      <c r="F31" s="46"/>
      <c r="G31" s="46">
        <f>SUM(G27:G28)</f>
        <v>8924</v>
      </c>
      <c r="H31" s="46">
        <f>SUM(H27:H30)</f>
        <v>21512</v>
      </c>
    </row>
    <row r="32" spans="1:9" ht="15" customHeight="1" x14ac:dyDescent="0.3">
      <c r="D32" s="31"/>
      <c r="E32" s="53"/>
      <c r="F32" s="53"/>
      <c r="G32" s="49"/>
      <c r="H32" s="46"/>
    </row>
    <row r="33" spans="1:8" ht="15" customHeight="1" x14ac:dyDescent="0.3">
      <c r="A33" s="3"/>
      <c r="B33" s="3"/>
      <c r="C33" s="3"/>
      <c r="D33" s="58"/>
      <c r="E33" s="61"/>
      <c r="F33" s="61"/>
      <c r="G33" s="62"/>
      <c r="H33" s="63"/>
    </row>
    <row r="34" spans="1:8" ht="15" customHeight="1" x14ac:dyDescent="0.3">
      <c r="D34" s="31"/>
      <c r="E34" s="53"/>
      <c r="F34" s="53"/>
      <c r="G34" s="49"/>
      <c r="H34" s="46"/>
    </row>
    <row r="35" spans="1:8" ht="15" customHeight="1" x14ac:dyDescent="0.3">
      <c r="D35" s="31"/>
      <c r="F35" s="31"/>
      <c r="G35" s="31"/>
      <c r="H35" s="22"/>
    </row>
    <row r="36" spans="1:8" ht="15" customHeight="1" x14ac:dyDescent="0.3">
      <c r="A36" s="32" t="s">
        <v>18</v>
      </c>
      <c r="B36" s="32" t="s">
        <v>55</v>
      </c>
      <c r="E36" s="4" t="s">
        <v>20</v>
      </c>
      <c r="F36" s="4" t="s">
        <v>22</v>
      </c>
      <c r="H36" s="23" t="s">
        <v>39</v>
      </c>
    </row>
    <row r="37" spans="1:8" ht="15" customHeight="1" x14ac:dyDescent="0.25">
      <c r="A37" s="5" t="s">
        <v>19</v>
      </c>
      <c r="B37" s="5"/>
      <c r="C37" s="5"/>
      <c r="D37" s="6"/>
      <c r="E37" s="6" t="s">
        <v>21</v>
      </c>
      <c r="F37" s="6" t="s">
        <v>23</v>
      </c>
      <c r="G37" s="5"/>
      <c r="H37" s="24" t="s">
        <v>38</v>
      </c>
    </row>
    <row r="38" spans="1:8" ht="15" customHeight="1" x14ac:dyDescent="0.3">
      <c r="A38" s="19" t="s">
        <v>44</v>
      </c>
      <c r="B38" s="19"/>
      <c r="E38" s="31">
        <v>0</v>
      </c>
      <c r="F38" s="47">
        <v>0</v>
      </c>
      <c r="H38" s="25">
        <f>F38*E38</f>
        <v>0</v>
      </c>
    </row>
    <row r="39" spans="1:8" ht="15" customHeight="1" x14ac:dyDescent="0.3">
      <c r="A39" s="19"/>
      <c r="B39" s="19"/>
      <c r="C39" s="33"/>
      <c r="E39" s="26"/>
      <c r="F39" s="4"/>
      <c r="H39" s="25"/>
    </row>
    <row r="40" spans="1:8" ht="15" customHeight="1" x14ac:dyDescent="0.3">
      <c r="A40" s="40"/>
      <c r="B40" s="9"/>
      <c r="D40" s="31"/>
      <c r="F40" s="71" t="s">
        <v>25</v>
      </c>
      <c r="G40" s="71"/>
      <c r="H40" s="46">
        <f>H38</f>
        <v>0</v>
      </c>
    </row>
    <row r="41" spans="1:8" ht="15" customHeight="1" x14ac:dyDescent="0.25">
      <c r="H41" s="21"/>
    </row>
    <row r="42" spans="1:8" ht="15" customHeight="1" x14ac:dyDescent="0.3">
      <c r="A42" s="32" t="s">
        <v>24</v>
      </c>
      <c r="B42" s="32" t="s">
        <v>56</v>
      </c>
      <c r="E42" s="4" t="s">
        <v>20</v>
      </c>
      <c r="F42" s="4" t="s">
        <v>22</v>
      </c>
      <c r="H42" s="23" t="s">
        <v>39</v>
      </c>
    </row>
    <row r="43" spans="1:8" ht="15" customHeight="1" x14ac:dyDescent="0.25">
      <c r="A43" s="5" t="s">
        <v>19</v>
      </c>
      <c r="B43" s="5"/>
      <c r="C43" s="5"/>
      <c r="D43" s="6"/>
      <c r="E43" s="6" t="s">
        <v>21</v>
      </c>
      <c r="F43" s="6" t="s">
        <v>23</v>
      </c>
      <c r="G43" s="5"/>
      <c r="H43" s="24" t="s">
        <v>38</v>
      </c>
    </row>
    <row r="44" spans="1:8" s="20" customFormat="1" ht="15" customHeight="1" x14ac:dyDescent="0.25">
      <c r="A44" s="34" t="s">
        <v>46</v>
      </c>
      <c r="B44" s="42"/>
      <c r="D44" s="4"/>
      <c r="E44" s="8"/>
      <c r="F44" s="39" t="s">
        <v>65</v>
      </c>
      <c r="H44" s="35">
        <v>0</v>
      </c>
    </row>
    <row r="45" spans="1:8" s="20" customFormat="1" ht="15" customHeight="1" x14ac:dyDescent="0.25">
      <c r="A45" s="19" t="s">
        <v>49</v>
      </c>
      <c r="B45" s="17"/>
      <c r="D45" s="4"/>
      <c r="E45" s="8"/>
      <c r="F45" s="18" t="s">
        <v>65</v>
      </c>
      <c r="H45" s="36">
        <v>0</v>
      </c>
    </row>
    <row r="46" spans="1:8" s="20" customFormat="1" ht="15" customHeight="1" x14ac:dyDescent="0.25">
      <c r="A46" s="19" t="s">
        <v>43</v>
      </c>
      <c r="B46" s="17"/>
      <c r="D46" s="4"/>
      <c r="E46" s="8"/>
      <c r="F46" s="18" t="s">
        <v>65</v>
      </c>
      <c r="H46" s="36">
        <v>0</v>
      </c>
    </row>
    <row r="47" spans="1:8" s="20" customFormat="1" ht="15" customHeight="1" x14ac:dyDescent="0.3">
      <c r="A47" s="19" t="s">
        <v>51</v>
      </c>
      <c r="B47" s="17"/>
      <c r="D47" s="4"/>
      <c r="E47" s="31">
        <v>0</v>
      </c>
      <c r="F47" s="59">
        <v>0</v>
      </c>
      <c r="H47" s="36">
        <f>E47*F47</f>
        <v>0</v>
      </c>
    </row>
    <row r="48" spans="1:8" s="20" customFormat="1" ht="15" customHeight="1" x14ac:dyDescent="0.3">
      <c r="A48" s="20" t="s">
        <v>50</v>
      </c>
      <c r="B48" s="41"/>
      <c r="D48" s="4"/>
      <c r="E48" s="31">
        <v>0</v>
      </c>
      <c r="F48" s="59">
        <v>0</v>
      </c>
      <c r="H48" s="36">
        <f>E48*F48</f>
        <v>0</v>
      </c>
    </row>
    <row r="49" spans="1:8" s="20" customFormat="1" ht="15" customHeight="1" x14ac:dyDescent="0.3">
      <c r="A49" s="19" t="s">
        <v>45</v>
      </c>
      <c r="B49" s="17"/>
      <c r="D49" s="4"/>
      <c r="E49" s="31">
        <v>0</v>
      </c>
      <c r="F49" s="59">
        <v>0</v>
      </c>
      <c r="H49" s="36">
        <f>E49*F49</f>
        <v>0</v>
      </c>
    </row>
    <row r="50" spans="1:8" s="20" customFormat="1" ht="15" customHeight="1" x14ac:dyDescent="0.25">
      <c r="A50" s="9" t="s">
        <v>63</v>
      </c>
      <c r="B50" s="41"/>
      <c r="C50" s="38"/>
      <c r="D50" s="4"/>
      <c r="E50" s="60"/>
      <c r="F50" s="18" t="s">
        <v>65</v>
      </c>
      <c r="H50" s="37">
        <v>0</v>
      </c>
    </row>
    <row r="51" spans="1:8" s="20" customFormat="1" ht="15" customHeight="1" x14ac:dyDescent="0.25">
      <c r="A51" s="9"/>
      <c r="B51" s="19"/>
      <c r="C51" s="38"/>
      <c r="D51" s="4"/>
      <c r="E51" s="38"/>
      <c r="F51" s="4"/>
      <c r="H51" s="37"/>
    </row>
    <row r="52" spans="1:8" ht="15" customHeight="1" x14ac:dyDescent="0.25">
      <c r="F52" s="80" t="s">
        <v>25</v>
      </c>
      <c r="G52" s="80"/>
      <c r="H52" s="22">
        <f>SUM(H44:H50)</f>
        <v>0</v>
      </c>
    </row>
    <row r="53" spans="1:8" ht="15" customHeight="1" x14ac:dyDescent="0.3">
      <c r="A53" s="9" t="s">
        <v>61</v>
      </c>
      <c r="D53" s="31"/>
      <c r="F53" s="71" t="s">
        <v>29</v>
      </c>
      <c r="G53" s="71"/>
      <c r="H53" s="46">
        <f>H40+H52</f>
        <v>0</v>
      </c>
    </row>
    <row r="54" spans="1:8" ht="15" customHeight="1" x14ac:dyDescent="0.3">
      <c r="A54" s="40" t="s">
        <v>60</v>
      </c>
      <c r="D54" s="31"/>
      <c r="F54" s="31"/>
      <c r="G54" s="31"/>
      <c r="H54" s="22"/>
    </row>
    <row r="55" spans="1:8" ht="15" customHeight="1" x14ac:dyDescent="0.3">
      <c r="A55" s="1" t="s">
        <v>62</v>
      </c>
      <c r="D55" s="31"/>
      <c r="F55" s="31"/>
      <c r="G55" s="31"/>
      <c r="H55" s="22"/>
    </row>
    <row r="56" spans="1:8" ht="15" customHeight="1" x14ac:dyDescent="0.3">
      <c r="A56" s="9" t="s">
        <v>66</v>
      </c>
      <c r="D56" s="31"/>
      <c r="F56" s="31"/>
      <c r="G56" s="31"/>
      <c r="H56" s="22"/>
    </row>
    <row r="57" spans="1:8" ht="15" customHeight="1" thickBot="1" x14ac:dyDescent="0.35">
      <c r="A57" s="9"/>
      <c r="D57" s="31"/>
      <c r="F57" s="31"/>
      <c r="G57" s="31"/>
      <c r="H57" s="22"/>
    </row>
    <row r="58" spans="1:8" ht="15" customHeight="1" thickBot="1" x14ac:dyDescent="0.35">
      <c r="A58" s="9" t="s">
        <v>95</v>
      </c>
      <c r="B58" s="67">
        <v>0.46889999999999998</v>
      </c>
      <c r="D58" s="66"/>
      <c r="F58" s="31"/>
      <c r="G58" s="31" t="s">
        <v>96</v>
      </c>
      <c r="H58" s="22">
        <f>B58%*G31</f>
        <v>41.844635999999994</v>
      </c>
    </row>
    <row r="59" spans="1:8" ht="15" customHeight="1" x14ac:dyDescent="0.3">
      <c r="A59" s="9"/>
      <c r="D59" s="31"/>
      <c r="F59" s="31"/>
      <c r="G59" s="31"/>
      <c r="H59" s="22"/>
    </row>
    <row r="60" spans="1:8" ht="15" customHeight="1" x14ac:dyDescent="0.3">
      <c r="A60" s="1" t="s">
        <v>26</v>
      </c>
      <c r="B60" s="32" t="s">
        <v>48</v>
      </c>
      <c r="H60" s="23" t="s">
        <v>39</v>
      </c>
    </row>
    <row r="61" spans="1:8" ht="15" customHeight="1" x14ac:dyDescent="0.25">
      <c r="H61" s="25" t="s">
        <v>38</v>
      </c>
    </row>
    <row r="62" spans="1:8" ht="15" customHeight="1" x14ac:dyDescent="0.25">
      <c r="A62" s="1" t="s">
        <v>27</v>
      </c>
      <c r="H62" s="22">
        <v>0</v>
      </c>
    </row>
    <row r="63" spans="1:8" ht="15" customHeight="1" x14ac:dyDescent="0.25">
      <c r="A63" s="10"/>
      <c r="B63" s="10"/>
      <c r="C63" s="10"/>
      <c r="E63" s="10"/>
      <c r="F63" s="10"/>
    </row>
    <row r="64" spans="1:8" ht="15" customHeight="1" x14ac:dyDescent="0.3">
      <c r="A64" s="1" t="s">
        <v>28</v>
      </c>
      <c r="B64" s="32" t="s">
        <v>64</v>
      </c>
      <c r="H64" s="23" t="s">
        <v>39</v>
      </c>
    </row>
    <row r="65" spans="1:8" ht="15" customHeight="1" x14ac:dyDescent="0.25">
      <c r="H65" s="25" t="s">
        <v>38</v>
      </c>
    </row>
    <row r="66" spans="1:8" ht="15" customHeight="1" x14ac:dyDescent="0.25">
      <c r="A66" s="1" t="s">
        <v>27</v>
      </c>
      <c r="H66" s="22">
        <v>0</v>
      </c>
    </row>
    <row r="67" spans="1:8" ht="15" customHeight="1" x14ac:dyDescent="0.25"/>
    <row r="68" spans="1:8" ht="15" customHeight="1" x14ac:dyDescent="0.3">
      <c r="A68" s="40"/>
      <c r="D68" s="31"/>
      <c r="F68" s="71" t="s">
        <v>30</v>
      </c>
      <c r="G68" s="71"/>
      <c r="H68" s="46">
        <f>SUM(H62:H66)</f>
        <v>0</v>
      </c>
    </row>
    <row r="69" spans="1:8" ht="15" customHeight="1" x14ac:dyDescent="0.25">
      <c r="F69" s="2"/>
      <c r="G69" s="2"/>
      <c r="H69" s="21"/>
    </row>
    <row r="70" spans="1:8" ht="15" customHeight="1" x14ac:dyDescent="0.3">
      <c r="D70" s="31"/>
      <c r="F70" s="71" t="s">
        <v>31</v>
      </c>
      <c r="G70" s="71"/>
      <c r="H70" s="46">
        <f>H31+H53+H58+H68</f>
        <v>21553.844636000002</v>
      </c>
    </row>
    <row r="71" spans="1:8" ht="15" customHeight="1" x14ac:dyDescent="0.25"/>
    <row r="72" spans="1:8" ht="5.25" customHeight="1" x14ac:dyDescent="0.25">
      <c r="A72" s="14"/>
      <c r="B72" s="15"/>
      <c r="C72" s="15"/>
      <c r="D72" s="51"/>
      <c r="E72" s="15"/>
      <c r="F72" s="15"/>
      <c r="G72" s="15"/>
      <c r="H72" s="16"/>
    </row>
    <row r="73" spans="1:8" ht="75" customHeight="1" x14ac:dyDescent="0.25">
      <c r="A73" s="72" t="s">
        <v>94</v>
      </c>
      <c r="B73" s="73"/>
      <c r="C73" s="73"/>
      <c r="D73" s="73"/>
      <c r="E73" s="73"/>
      <c r="F73" s="73"/>
      <c r="G73" s="73"/>
      <c r="H73" s="74"/>
    </row>
    <row r="74" spans="1:8" ht="5.25" customHeight="1" x14ac:dyDescent="0.25">
      <c r="A74" s="11"/>
      <c r="B74" s="12"/>
      <c r="C74" s="12"/>
      <c r="D74" s="52"/>
      <c r="E74" s="12"/>
      <c r="F74" s="12"/>
      <c r="G74" s="12"/>
      <c r="H74" s="13"/>
    </row>
    <row r="75" spans="1:8" ht="15" customHeight="1" x14ac:dyDescent="0.25"/>
    <row r="76" spans="1:8" ht="15" customHeight="1" x14ac:dyDescent="0.25"/>
    <row r="77" spans="1:8" ht="15" customHeight="1" x14ac:dyDescent="0.25">
      <c r="A77" s="76"/>
      <c r="B77" s="76"/>
      <c r="D77" s="18"/>
      <c r="E77" s="5"/>
      <c r="F77" s="5"/>
      <c r="G77" s="5"/>
      <c r="H77" s="5"/>
    </row>
    <row r="78" spans="1:8" ht="15" customHeight="1" x14ac:dyDescent="0.25">
      <c r="A78" s="68" t="s">
        <v>32</v>
      </c>
      <c r="B78" s="68"/>
      <c r="E78" s="68" t="s">
        <v>33</v>
      </c>
      <c r="F78" s="68"/>
      <c r="G78" s="68"/>
      <c r="H78" s="68"/>
    </row>
    <row r="79" spans="1:8" ht="15" customHeight="1" x14ac:dyDescent="0.25">
      <c r="A79" s="18"/>
      <c r="B79" s="18"/>
      <c r="D79" s="18"/>
      <c r="E79" s="18"/>
      <c r="F79" s="18"/>
      <c r="G79" s="18"/>
      <c r="H79" s="18"/>
    </row>
    <row r="80" spans="1:8" ht="15" customHeight="1" x14ac:dyDescent="0.25">
      <c r="E80" s="75"/>
      <c r="F80" s="75"/>
      <c r="G80" s="75"/>
      <c r="H80" s="75"/>
    </row>
    <row r="81" spans="5:8" ht="15" customHeight="1" x14ac:dyDescent="0.25">
      <c r="E81" s="68" t="s">
        <v>34</v>
      </c>
      <c r="F81" s="68"/>
      <c r="G81" s="68"/>
      <c r="H81" s="68"/>
    </row>
  </sheetData>
  <mergeCells count="19">
    <mergeCell ref="A1:H1"/>
    <mergeCell ref="F8:H8"/>
    <mergeCell ref="B3:H3"/>
    <mergeCell ref="B4:H4"/>
    <mergeCell ref="A15:H15"/>
    <mergeCell ref="E78:H78"/>
    <mergeCell ref="B6:E6"/>
    <mergeCell ref="B7:H7"/>
    <mergeCell ref="E81:H81"/>
    <mergeCell ref="F40:G40"/>
    <mergeCell ref="F70:G70"/>
    <mergeCell ref="A73:H73"/>
    <mergeCell ref="E80:H80"/>
    <mergeCell ref="A78:B78"/>
    <mergeCell ref="A77:B77"/>
    <mergeCell ref="A26:H26"/>
    <mergeCell ref="F52:G52"/>
    <mergeCell ref="F53:G53"/>
    <mergeCell ref="F68:G68"/>
  </mergeCells>
  <phoneticPr fontId="2" type="noConversion"/>
  <printOptions horizontalCentered="1"/>
  <pageMargins left="0.7" right="0.7" top="0.75" bottom="0.75" header="0.3" footer="0.3"/>
  <pageSetup scale="55" fitToHeight="0" orientation="portrait" r:id="rId1"/>
  <headerFooter alignWithMargins="0">
    <oddHeader>&amp;R&amp;"Arial,Bold"
EXHIBIT B</oddHeader>
    <oddFooter>&amp;L&amp;8Updated 09/13/2022&amp;CCompany Confidential and Proprietary
&amp;P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SRP PCW</vt:lpstr>
      <vt:lpstr>'SRP PCW'!Print_Area</vt:lpstr>
    </vt:vector>
  </TitlesOfParts>
  <Company>HDR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Currie</dc:creator>
  <cp:lastModifiedBy>Currie, George W</cp:lastModifiedBy>
  <cp:lastPrinted>2019-06-19T11:54:32Z</cp:lastPrinted>
  <dcterms:created xsi:type="dcterms:W3CDTF">2005-04-25T21:21:59Z</dcterms:created>
  <dcterms:modified xsi:type="dcterms:W3CDTF">2022-09-13T16:25:08Z</dcterms:modified>
</cp:coreProperties>
</file>