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vgerisl\Documents\Louis\Fuel Cost Adjustments\"/>
    </mc:Choice>
  </mc:AlternateContent>
  <bookViews>
    <workbookView xWindow="0" yWindow="0" windowWidth="28800" windowHeight="13395"/>
  </bookViews>
  <sheets>
    <sheet name="AC Price Calculation" sheetId="1" r:id="rId1"/>
  </sheets>
  <definedNames>
    <definedName name="_xlnm.Print_Area" localSheetId="0">'AC Price Calculation'!$A$1:$H$46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6" i="1" l="1"/>
  <c r="F46" i="1"/>
  <c r="H8" i="1"/>
  <c r="H31" i="1"/>
  <c r="H30" i="1"/>
  <c r="H29" i="1"/>
  <c r="H28" i="1"/>
  <c r="H27" i="1"/>
  <c r="H26" i="1"/>
  <c r="H22" i="1"/>
  <c r="H21" i="1"/>
  <c r="H20" i="1"/>
  <c r="H19" i="1"/>
  <c r="H18" i="1"/>
  <c r="H17" i="1"/>
  <c r="H13" i="1"/>
  <c r="H12" i="1"/>
  <c r="H11" i="1"/>
  <c r="H10" i="1"/>
  <c r="H9" i="1"/>
  <c r="H32" i="1" l="1"/>
  <c r="H14" i="1"/>
  <c r="H23" i="1"/>
  <c r="H33" i="1" l="1"/>
</calcChain>
</file>

<file path=xl/sharedStrings.xml><?xml version="1.0" encoding="utf-8"?>
<sst xmlns="http://schemas.openxmlformats.org/spreadsheetml/2006/main" count="42" uniqueCount="33">
  <si>
    <t>Quantities paid on current month estimate</t>
  </si>
  <si>
    <t>Item Description</t>
  </si>
  <si>
    <t>=</t>
  </si>
  <si>
    <t>Prepared by:</t>
  </si>
  <si>
    <t>Reference #</t>
  </si>
  <si>
    <t xml:space="preserve">  -  Enter the Date Prepared and the Reference # (The reference number is determined by the Project Engineer to reference the report).</t>
  </si>
  <si>
    <t>MONTHLY ASPHALT CEMENT COST ADJUSTMENT  WORKSHEET</t>
  </si>
  <si>
    <t>403 - Hot Mix Asphalt</t>
  </si>
  <si>
    <t>Item Code</t>
  </si>
  <si>
    <t xml:space="preserve">Est Date: </t>
  </si>
  <si>
    <t>AC Cost Adjustment</t>
  </si>
  <si>
    <t>403 - Stone Matrix Asphalt</t>
  </si>
  <si>
    <t>411- Asphalt Cement</t>
  </si>
  <si>
    <t>Asphalt Cement placed this pay period (Tons) (Q)</t>
  </si>
  <si>
    <t>Total  Cost Adjustment for Pay Period</t>
  </si>
  <si>
    <t>Instructions:  Enter data in the yellow cells to calculate the Asphalt Cement cost adjustment</t>
  </si>
  <si>
    <t>Date:</t>
  </si>
  <si>
    <t xml:space="preserve">  -  Enter the estimate cutoff date and estimate number </t>
  </si>
  <si>
    <t xml:space="preserve">  -  Print this form, sign it, or save it electronically and include it in your project documentation.</t>
  </si>
  <si>
    <t>HMA/SMA Tons Placed this pay period</t>
  </si>
  <si>
    <t xml:space="preserve">HMA/SMA Tons Placed this pay period (Q) </t>
  </si>
  <si>
    <t xml:space="preserve">  -  Enter the item code, description and the quantity paid for each item on the current estimate that is included in the Asphalt Cement Cost Adjustment Project Special Provision . **(Follow instructions for "PA" in specification if RAP is used)</t>
  </si>
  <si>
    <t>% AC (PA) (decimal)**</t>
  </si>
  <si>
    <t>Total HMA Cost Adjustment (FA) for Estimate</t>
  </si>
  <si>
    <t xml:space="preserve">  -  Ave AC price index for the calendar month prior to the calendar month in which bids are opened (BP). </t>
  </si>
  <si>
    <t xml:space="preserve">  -  Ave AC price index for the calendar month prior to the calendar month in which the partial estimate pay period ends(EP).</t>
  </si>
  <si>
    <t xml:space="preserve">  -  If the total AC cost adjustment is positive or negative, enter the amount shown as an asphalt cement cost adjustment pay item on the estimate (negative numbers are red and in parentheses).  Use Plan Force Account 700-70019.</t>
  </si>
  <si>
    <t>Ave AC price index for the calendar month prior to the calendar month in which the partial estimate pay period ends (EP), $/Ton</t>
  </si>
  <si>
    <t>Ave AC price index for the calendar month prior to the calendar month in which bids are opened (BP), $/Ton</t>
  </si>
  <si>
    <t xml:space="preserve">  -  This form automatically calculates the +/- 10% "trigger" shown in the specification.</t>
  </si>
  <si>
    <t>*Note* - Remember to check for the max and min allowable EP per specification (1.6/0.4):</t>
  </si>
  <si>
    <t>Upper Limit</t>
  </si>
  <si>
    <t>Lower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</si>
</sst>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164" formatCode="mmmm\ d\,\ yyyy"/>
    <numFmt numFmtId="165" formatCode="&quot;$&quot;#,##0.00"/>
    <numFmt numFmtId="166" formatCode="mm/dd/yy;@"/>
    <numFmt numFmtId="167" formatCode="0.0000"/>
  </numFmts>
  <fonts count="8" x14ac:knownFonts="1">
    <font>
      <sz val="10"/>
      <name val="Arial"/>
    </font>
    <font>
      <b/>
      <sz val="14"/>
      <name val="Arial"/>
      <family val="2"/>
    </font>
    <font>
      <b/>
      <sz val="10"/>
      <name val="Arial"/>
      <family val="2"/>
    </font>
    <font>
      <b/>
      <sz val="12"/>
      <name val="Arial"/>
      <family val="2"/>
    </font>
    <font>
      <sz val="12"/>
      <name val="Arial"/>
      <family val="2"/>
    </font>
    <font>
      <b/>
      <sz val="11"/>
      <name val="Arial"/>
      <family val="2"/>
    </font>
    <font>
      <sz val="11"/>
      <name val="Arial"/>
      <family val="2"/>
    </font>
    <font>
      <b/>
      <u/>
      <sz val="10"/>
      <name val="Arial"/>
      <family val="2"/>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41">
    <border>
      <left/>
      <right/>
      <top/>
      <bottom/>
      <diagonal/>
    </border>
    <border>
      <left/>
      <right/>
      <top/>
      <bottom style="medium">
        <color indexed="64"/>
      </bottom>
      <diagonal/>
    </border>
    <border>
      <left/>
      <right style="thick">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bottom style="thick">
        <color indexed="64"/>
      </bottom>
      <diagonal/>
    </border>
  </borders>
  <cellStyleXfs count="1">
    <xf numFmtId="0" fontId="0" fillId="0" borderId="0"/>
  </cellStyleXfs>
  <cellXfs count="100">
    <xf numFmtId="0" fontId="0" fillId="0" borderId="0" xfId="0"/>
    <xf numFmtId="4" fontId="0" fillId="0" borderId="0" xfId="0" applyNumberFormat="1" applyFill="1" applyBorder="1" applyAlignment="1" applyProtection="1">
      <alignment horizontal="right"/>
      <protection locked="0"/>
    </xf>
    <xf numFmtId="0" fontId="0" fillId="0" borderId="0" xfId="0" applyFill="1" applyBorder="1"/>
    <xf numFmtId="0" fontId="7" fillId="0" borderId="0" xfId="0" applyFont="1"/>
    <xf numFmtId="0" fontId="0" fillId="0" borderId="0" xfId="0" applyAlignment="1">
      <alignment vertical="top"/>
    </xf>
    <xf numFmtId="8" fontId="1" fillId="0" borderId="2" xfId="0" applyNumberFormat="1" applyFont="1" applyBorder="1" applyAlignment="1" applyProtection="1">
      <alignment horizontal="center" vertical="center"/>
    </xf>
    <xf numFmtId="0" fontId="0" fillId="0" borderId="0" xfId="0" applyAlignment="1"/>
    <xf numFmtId="0" fontId="2" fillId="0" borderId="0" xfId="0" applyFont="1" applyBorder="1" applyAlignment="1"/>
    <xf numFmtId="0" fontId="0" fillId="0" borderId="0" xfId="0" applyBorder="1" applyAlignment="1"/>
    <xf numFmtId="165" fontId="5" fillId="0" borderId="7" xfId="0" applyNumberFormat="1" applyFont="1" applyBorder="1" applyAlignment="1" applyProtection="1">
      <alignment horizontal="center"/>
    </xf>
    <xf numFmtId="4" fontId="0" fillId="2" borderId="8" xfId="0" applyNumberFormat="1" applyFill="1" applyBorder="1" applyAlignment="1" applyProtection="1">
      <alignment horizontal="center"/>
      <protection locked="0"/>
    </xf>
    <xf numFmtId="3" fontId="0" fillId="2" borderId="10" xfId="0" applyNumberFormat="1" applyFill="1" applyBorder="1" applyAlignment="1" applyProtection="1">
      <protection locked="0"/>
    </xf>
    <xf numFmtId="3" fontId="0" fillId="2" borderId="8" xfId="0" applyNumberFormat="1" applyFill="1" applyBorder="1" applyAlignment="1" applyProtection="1">
      <alignment horizontal="left"/>
      <protection locked="0"/>
    </xf>
    <xf numFmtId="3" fontId="0" fillId="2" borderId="12" xfId="0" applyNumberFormat="1" applyFill="1" applyBorder="1" applyAlignment="1" applyProtection="1">
      <alignment horizontal="left"/>
      <protection locked="0"/>
    </xf>
    <xf numFmtId="3" fontId="0" fillId="2" borderId="13" xfId="0" applyNumberFormat="1" applyFill="1" applyBorder="1" applyAlignment="1" applyProtection="1">
      <alignment horizontal="left"/>
      <protection locked="0"/>
    </xf>
    <xf numFmtId="1" fontId="2" fillId="2" borderId="11" xfId="0" applyNumberFormat="1" applyFont="1" applyFill="1" applyBorder="1" applyAlignment="1" applyProtection="1">
      <alignment horizontal="center"/>
      <protection locked="0"/>
    </xf>
    <xf numFmtId="165" fontId="2" fillId="2" borderId="11" xfId="0" applyNumberFormat="1" applyFont="1" applyFill="1" applyBorder="1" applyAlignment="1" applyProtection="1">
      <alignment horizontal="center"/>
      <protection locked="0"/>
    </xf>
    <xf numFmtId="165" fontId="2" fillId="2" borderId="14" xfId="0" applyNumberFormat="1" applyFont="1" applyFill="1" applyBorder="1" applyAlignment="1" applyProtection="1">
      <alignment horizontal="center" wrapText="1"/>
      <protection locked="0"/>
    </xf>
    <xf numFmtId="0" fontId="0" fillId="0" borderId="0" xfId="0" applyAlignment="1">
      <alignment wrapText="1"/>
    </xf>
    <xf numFmtId="165" fontId="6" fillId="3" borderId="36" xfId="0" applyNumberFormat="1" applyFont="1" applyFill="1" applyBorder="1" applyAlignment="1" applyProtection="1">
      <alignment vertical="top"/>
    </xf>
    <xf numFmtId="165" fontId="6" fillId="3" borderId="37" xfId="0" applyNumberFormat="1" applyFont="1" applyFill="1" applyBorder="1" applyAlignment="1" applyProtection="1">
      <alignment vertical="top"/>
    </xf>
    <xf numFmtId="0" fontId="6" fillId="0" borderId="0" xfId="0" applyFont="1" applyFill="1" applyBorder="1" applyAlignment="1" applyProtection="1">
      <alignment horizontal="center" vertical="center"/>
    </xf>
    <xf numFmtId="0" fontId="2" fillId="0" borderId="3" xfId="0" applyFont="1" applyBorder="1" applyAlignment="1" applyProtection="1">
      <alignment horizontal="right"/>
      <protection locked="0"/>
    </xf>
    <xf numFmtId="0" fontId="2" fillId="0" borderId="4"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0" fillId="0" borderId="5" xfId="0" applyBorder="1" applyAlignment="1" applyProtection="1">
      <alignment horizontal="center"/>
      <protection locked="0"/>
    </xf>
    <xf numFmtId="0" fontId="2" fillId="0" borderId="9" xfId="0" applyFont="1" applyBorder="1" applyAlignment="1" applyProtection="1">
      <alignment horizontal="center" wrapText="1"/>
      <protection locked="0"/>
    </xf>
    <xf numFmtId="167" fontId="0" fillId="2" borderId="8"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0" fillId="0" borderId="8" xfId="0" applyNumberFormat="1" applyBorder="1" applyAlignment="1" applyProtection="1">
      <alignment horizontal="center"/>
      <protection locked="0"/>
    </xf>
    <xf numFmtId="49" fontId="1" fillId="2" borderId="1" xfId="0" applyNumberFormat="1" applyFont="1" applyFill="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165" fontId="6" fillId="0" borderId="12" xfId="0" applyNumberFormat="1" applyFont="1" applyFill="1" applyBorder="1" applyAlignment="1" applyProtection="1">
      <alignment horizontal="center" vertical="center"/>
      <protection locked="0"/>
    </xf>
    <xf numFmtId="165" fontId="6" fillId="0" borderId="38" xfId="0" applyNumberFormat="1" applyFont="1" applyFill="1" applyBorder="1" applyAlignment="1" applyProtection="1">
      <alignment horizontal="center" vertical="center"/>
      <protection locked="0"/>
    </xf>
    <xf numFmtId="165" fontId="6" fillId="2" borderId="11" xfId="0" applyNumberFormat="1" applyFont="1" applyFill="1" applyBorder="1" applyAlignment="1" applyProtection="1">
      <alignment horizontal="center"/>
    </xf>
    <xf numFmtId="0" fontId="0" fillId="0" borderId="0" xfId="0" applyFill="1" applyBorder="1" applyAlignment="1" applyProtection="1">
      <alignment horizontal="left"/>
      <protection locked="0"/>
    </xf>
    <xf numFmtId="0" fontId="5" fillId="0" borderId="4" xfId="0" applyFont="1" applyBorder="1" applyAlignment="1" applyProtection="1">
      <alignment horizontal="right"/>
      <protection locked="0"/>
    </xf>
    <xf numFmtId="0" fontId="6" fillId="0" borderId="15" xfId="0" applyFont="1" applyBorder="1" applyAlignment="1" applyProtection="1">
      <alignment horizontal="right"/>
      <protection locked="0"/>
    </xf>
    <xf numFmtId="0" fontId="6" fillId="0" borderId="16" xfId="0" applyFont="1" applyBorder="1" applyAlignment="1" applyProtection="1">
      <alignment horizontal="right"/>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3" fillId="0" borderId="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0" fillId="2" borderId="22"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5" xfId="0" applyBorder="1" applyProtection="1">
      <protection locked="0"/>
    </xf>
    <xf numFmtId="0" fontId="1" fillId="0" borderId="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 fillId="0" borderId="0" xfId="0" applyFont="1" applyFill="1" applyBorder="1" applyAlignment="1" applyProtection="1">
      <alignment horizontal="center"/>
    </xf>
    <xf numFmtId="0" fontId="1" fillId="0" borderId="29" xfId="0"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66" fontId="2" fillId="2" borderId="12" xfId="0" applyNumberFormat="1" applyFont="1" applyFill="1" applyBorder="1" applyAlignment="1" applyProtection="1">
      <alignment horizontal="left"/>
      <protection locked="0"/>
    </xf>
    <xf numFmtId="0" fontId="2" fillId="0" borderId="12" xfId="0" applyFont="1" applyBorder="1" applyAlignment="1" applyProtection="1">
      <alignment horizontal="right"/>
      <protection locked="0"/>
    </xf>
    <xf numFmtId="0" fontId="0" fillId="0" borderId="12" xfId="0" applyBorder="1" applyAlignment="1" applyProtection="1">
      <alignment horizontal="right"/>
      <protection locked="0"/>
    </xf>
    <xf numFmtId="0" fontId="2" fillId="0" borderId="19" xfId="0" applyFont="1" applyBorder="1" applyAlignment="1" applyProtection="1">
      <alignment horizontal="right" wrapText="1"/>
      <protection locked="0"/>
    </xf>
    <xf numFmtId="0" fontId="0" fillId="0" borderId="20" xfId="0" applyBorder="1" applyAlignment="1" applyProtection="1">
      <alignment horizontal="right" wrapText="1"/>
      <protection locked="0"/>
    </xf>
    <xf numFmtId="0" fontId="0" fillId="0" borderId="21" xfId="0" applyBorder="1" applyAlignment="1" applyProtection="1">
      <alignment horizontal="right" wrapText="1"/>
      <protection locked="0"/>
    </xf>
    <xf numFmtId="0" fontId="2" fillId="0" borderId="27" xfId="0" applyFont="1" applyBorder="1" applyAlignment="1" applyProtection="1">
      <alignment horizontal="right" wrapText="1"/>
      <protection locked="0"/>
    </xf>
    <xf numFmtId="0" fontId="0" fillId="0" borderId="28" xfId="0" applyBorder="1" applyAlignment="1" applyProtection="1">
      <alignment horizontal="right" wrapText="1"/>
      <protection locked="0"/>
    </xf>
    <xf numFmtId="0" fontId="6" fillId="0" borderId="1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7"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 fillId="0" borderId="32" xfId="0" applyFont="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1" xfId="0" applyBorder="1" applyAlignment="1" applyProtection="1">
      <alignment vertical="center"/>
      <protection locked="0"/>
    </xf>
    <xf numFmtId="0" fontId="3" fillId="0" borderId="33" xfId="0" applyFont="1" applyBorder="1" applyAlignment="1" applyProtection="1">
      <alignment horizontal="left"/>
      <protection locked="0"/>
    </xf>
    <xf numFmtId="0" fontId="4" fillId="0" borderId="15" xfId="0" applyFont="1" applyBorder="1" applyAlignment="1" applyProtection="1">
      <protection locked="0"/>
    </xf>
    <xf numFmtId="0" fontId="4" fillId="0" borderId="34" xfId="0" applyFont="1" applyBorder="1" applyAlignment="1" applyProtection="1">
      <protection locked="0"/>
    </xf>
    <xf numFmtId="164" fontId="3" fillId="2" borderId="15" xfId="0" applyNumberFormat="1"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49" fontId="3" fillId="2" borderId="15" xfId="0" applyNumberFormat="1" applyFont="1" applyFill="1" applyBorder="1" applyAlignment="1" applyProtection="1">
      <alignment horizontal="left" vertical="center"/>
      <protection locked="0"/>
    </xf>
    <xf numFmtId="49" fontId="3" fillId="2" borderId="34" xfId="0" applyNumberFormat="1" applyFont="1" applyFill="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0"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0" xfId="0" applyFont="1" applyBorder="1" applyAlignment="1" applyProtection="1">
      <alignment horizontal="center" vertical="top" wrapText="1"/>
      <protection locked="0"/>
    </xf>
    <xf numFmtId="0" fontId="6" fillId="0" borderId="39" xfId="0" applyFont="1" applyBorder="1" applyAlignment="1" applyProtection="1">
      <alignment horizontal="center" vertical="top" wrapText="1"/>
      <protection locked="0"/>
    </xf>
    <xf numFmtId="0" fontId="6" fillId="0" borderId="35" xfId="0" applyFont="1" applyBorder="1" applyAlignment="1" applyProtection="1">
      <alignment horizontal="center" vertical="top" wrapText="1"/>
      <protection locked="0"/>
    </xf>
    <xf numFmtId="0" fontId="6" fillId="0" borderId="40" xfId="0" applyFont="1" applyBorder="1" applyAlignment="1" applyProtection="1">
      <alignment horizontal="center" vertical="top" wrapText="1"/>
      <protection locked="0"/>
    </xf>
    <xf numFmtId="0" fontId="6" fillId="0" borderId="0" xfId="0" applyFont="1" applyAlignment="1" applyProtection="1">
      <alignment wrapText="1"/>
      <protection locked="0"/>
    </xf>
    <xf numFmtId="0" fontId="6" fillId="0" borderId="18" xfId="0" applyFont="1" applyBorder="1" applyAlignment="1" applyProtection="1">
      <alignment wrapText="1"/>
      <protection locked="0"/>
    </xf>
    <xf numFmtId="0" fontId="6" fillId="0" borderId="17" xfId="0" applyFont="1" applyBorder="1" applyProtection="1">
      <protection locked="0"/>
    </xf>
    <xf numFmtId="0" fontId="6" fillId="0" borderId="0" xfId="0" applyFont="1" applyBorder="1" applyProtection="1">
      <protection locked="0"/>
    </xf>
    <xf numFmtId="0" fontId="6" fillId="0" borderId="18" xfId="0" applyFont="1" applyBorder="1" applyProtection="1">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abSelected="1" view="pageBreakPreview" zoomScaleNormal="100" workbookViewId="0">
      <selection activeCell="M29" sqref="M29"/>
    </sheetView>
  </sheetViews>
  <sheetFormatPr defaultRowHeight="12.75" x14ac:dyDescent="0.2"/>
  <cols>
    <col min="1" max="1" width="10.7109375" customWidth="1"/>
    <col min="2" max="2" width="8.42578125" customWidth="1"/>
    <col min="3" max="3" width="14.85546875" hidden="1" customWidth="1"/>
    <col min="4" max="4" width="30.7109375" customWidth="1"/>
    <col min="5" max="5" width="15.7109375" customWidth="1"/>
    <col min="6" max="6" width="16.7109375" customWidth="1"/>
    <col min="7" max="7" width="4" hidden="1" customWidth="1"/>
    <col min="8" max="8" width="19.7109375" customWidth="1"/>
    <col min="10" max="10" width="14.28515625" customWidth="1"/>
  </cols>
  <sheetData>
    <row r="1" spans="1:14" ht="18" x14ac:dyDescent="0.2">
      <c r="A1" s="61" t="s">
        <v>6</v>
      </c>
      <c r="B1" s="62"/>
      <c r="C1" s="62"/>
      <c r="D1" s="62"/>
      <c r="E1" s="62"/>
      <c r="F1" s="62"/>
      <c r="G1" s="62"/>
      <c r="H1" s="63"/>
    </row>
    <row r="2" spans="1:14" x14ac:dyDescent="0.2">
      <c r="A2" s="22" t="s">
        <v>9</v>
      </c>
      <c r="B2" s="64"/>
      <c r="C2" s="64"/>
      <c r="D2" s="65"/>
      <c r="E2" s="66"/>
      <c r="F2" s="66"/>
      <c r="G2" s="66"/>
      <c r="H2" s="15"/>
    </row>
    <row r="3" spans="1:14" ht="24.95" customHeight="1" x14ac:dyDescent="0.2">
      <c r="A3" s="67" t="s">
        <v>28</v>
      </c>
      <c r="B3" s="68"/>
      <c r="C3" s="68"/>
      <c r="D3" s="68"/>
      <c r="E3" s="68"/>
      <c r="F3" s="68"/>
      <c r="G3" s="69"/>
      <c r="H3" s="16">
        <v>471.04</v>
      </c>
    </row>
    <row r="4" spans="1:14" s="18" customFormat="1" ht="24.95" customHeight="1" thickBot="1" x14ac:dyDescent="0.25">
      <c r="A4" s="70" t="s">
        <v>27</v>
      </c>
      <c r="B4" s="71"/>
      <c r="C4" s="71"/>
      <c r="D4" s="71"/>
      <c r="E4" s="71"/>
      <c r="F4" s="71"/>
      <c r="G4" s="71"/>
      <c r="H4" s="17">
        <v>400</v>
      </c>
    </row>
    <row r="5" spans="1:14" ht="18.75" thickBot="1" x14ac:dyDescent="0.25">
      <c r="A5" s="57" t="s">
        <v>0</v>
      </c>
      <c r="B5" s="58"/>
      <c r="C5" s="58"/>
      <c r="D5" s="58"/>
      <c r="E5" s="58"/>
      <c r="F5" s="58"/>
      <c r="G5" s="58"/>
      <c r="H5" s="59"/>
    </row>
    <row r="6" spans="1:14" ht="15.75" thickBot="1" x14ac:dyDescent="0.25">
      <c r="A6" s="48" t="s">
        <v>7</v>
      </c>
      <c r="B6" s="49"/>
      <c r="C6" s="49"/>
      <c r="D6" s="50"/>
      <c r="E6" s="50"/>
      <c r="F6" s="50"/>
      <c r="G6" s="50"/>
      <c r="H6" s="51"/>
    </row>
    <row r="7" spans="1:14" ht="39" thickBot="1" x14ac:dyDescent="0.25">
      <c r="A7" s="55" t="s">
        <v>8</v>
      </c>
      <c r="B7" s="56"/>
      <c r="C7" s="56"/>
      <c r="D7" s="23" t="s">
        <v>1</v>
      </c>
      <c r="E7" s="24" t="s">
        <v>22</v>
      </c>
      <c r="F7" s="25" t="s">
        <v>19</v>
      </c>
      <c r="G7" s="26"/>
      <c r="H7" s="27" t="s">
        <v>10</v>
      </c>
      <c r="I7" s="7"/>
      <c r="J7" s="6"/>
      <c r="K7" s="6"/>
      <c r="L7" s="6"/>
    </row>
    <row r="8" spans="1:14" ht="15" thickBot="1" x14ac:dyDescent="0.25">
      <c r="A8" s="45"/>
      <c r="B8" s="46"/>
      <c r="C8" s="47"/>
      <c r="D8" s="12"/>
      <c r="E8" s="28">
        <v>4.9000000000000002E-2</v>
      </c>
      <c r="F8" s="10">
        <v>1060</v>
      </c>
      <c r="G8" s="11"/>
      <c r="H8" s="37">
        <f>(IF($H$4=$H$3,0,IF($H$4&gt;($H$3*1.1),(ABS($H$4-(1.1*$H$3)))*F8*E8,IF($H$4&lt;($H$3*0.9),(($H$4-(0.9*$H$3)))*F8*E8,0))))</f>
        <v>-1243.2358400000019</v>
      </c>
      <c r="I8" s="8"/>
      <c r="J8" s="6"/>
      <c r="K8" s="6"/>
      <c r="L8" s="6"/>
    </row>
    <row r="9" spans="1:14" ht="15" thickBot="1" x14ac:dyDescent="0.25">
      <c r="A9" s="42"/>
      <c r="B9" s="43"/>
      <c r="C9" s="44"/>
      <c r="D9" s="13"/>
      <c r="E9" s="29"/>
      <c r="F9" s="10"/>
      <c r="G9" s="11"/>
      <c r="H9" s="37">
        <f t="shared" ref="H9:H13" si="0">(IF($H$4=$H$3,0,IF($H$4&gt;($H$3*1.1),(ABS($H$4-(1.1*$H$3)))*F9*E9,IF($H$4&lt;($H$3*0.9),(($H$4-(0.9*$H$3)))*F9*E9,0))))</f>
        <v>0</v>
      </c>
    </row>
    <row r="10" spans="1:14" ht="15" thickBot="1" x14ac:dyDescent="0.25">
      <c r="A10" s="42"/>
      <c r="B10" s="43"/>
      <c r="C10" s="44"/>
      <c r="D10" s="13"/>
      <c r="E10" s="29"/>
      <c r="F10" s="10"/>
      <c r="G10" s="11"/>
      <c r="H10" s="37">
        <f t="shared" si="0"/>
        <v>0</v>
      </c>
    </row>
    <row r="11" spans="1:14" ht="15" thickBot="1" x14ac:dyDescent="0.25">
      <c r="A11" s="42"/>
      <c r="B11" s="43"/>
      <c r="C11" s="44"/>
      <c r="D11" s="13"/>
      <c r="E11" s="29"/>
      <c r="F11" s="10"/>
      <c r="G11" s="11"/>
      <c r="H11" s="37">
        <f t="shared" si="0"/>
        <v>0</v>
      </c>
    </row>
    <row r="12" spans="1:14" ht="15" thickBot="1" x14ac:dyDescent="0.25">
      <c r="A12" s="42"/>
      <c r="B12" s="43"/>
      <c r="C12" s="44"/>
      <c r="D12" s="13"/>
      <c r="E12" s="29"/>
      <c r="F12" s="10"/>
      <c r="G12" s="11"/>
      <c r="H12" s="37">
        <f t="shared" si="0"/>
        <v>0</v>
      </c>
      <c r="L12" s="3"/>
    </row>
    <row r="13" spans="1:14" ht="15" thickBot="1" x14ac:dyDescent="0.25">
      <c r="A13" s="52"/>
      <c r="B13" s="53"/>
      <c r="C13" s="54"/>
      <c r="D13" s="14"/>
      <c r="E13" s="29"/>
      <c r="F13" s="10"/>
      <c r="G13" s="11"/>
      <c r="H13" s="37">
        <f t="shared" si="0"/>
        <v>0</v>
      </c>
      <c r="L13" s="4"/>
    </row>
    <row r="14" spans="1:14" ht="15.75" thickBot="1" x14ac:dyDescent="0.3">
      <c r="A14" s="39" t="s">
        <v>14</v>
      </c>
      <c r="B14" s="40"/>
      <c r="C14" s="40"/>
      <c r="D14" s="40"/>
      <c r="E14" s="40"/>
      <c r="F14" s="40"/>
      <c r="G14" s="41"/>
      <c r="H14" s="9">
        <f>SUM(H8:H13)</f>
        <v>-1243.2358400000019</v>
      </c>
    </row>
    <row r="15" spans="1:14" ht="15.75" thickBot="1" x14ac:dyDescent="0.25">
      <c r="A15" s="48" t="s">
        <v>11</v>
      </c>
      <c r="B15" s="49"/>
      <c r="C15" s="49"/>
      <c r="D15" s="50"/>
      <c r="E15" s="50"/>
      <c r="F15" s="50"/>
      <c r="G15" s="50"/>
      <c r="H15" s="51"/>
      <c r="L15" s="4"/>
    </row>
    <row r="16" spans="1:14" ht="39" thickBot="1" x14ac:dyDescent="0.25">
      <c r="A16" s="55" t="s">
        <v>8</v>
      </c>
      <c r="B16" s="56"/>
      <c r="C16" s="56"/>
      <c r="D16" s="23" t="s">
        <v>1</v>
      </c>
      <c r="E16" s="24" t="s">
        <v>22</v>
      </c>
      <c r="F16" s="25" t="s">
        <v>20</v>
      </c>
      <c r="G16" s="26"/>
      <c r="H16" s="27" t="s">
        <v>10</v>
      </c>
      <c r="M16" s="4"/>
      <c r="N16" s="4"/>
    </row>
    <row r="17" spans="1:14" ht="12.75" customHeight="1" thickBot="1" x14ac:dyDescent="0.25">
      <c r="A17" s="45"/>
      <c r="B17" s="46"/>
      <c r="C17" s="47"/>
      <c r="D17" s="12"/>
      <c r="E17" s="29"/>
      <c r="F17" s="10"/>
      <c r="G17" s="11"/>
      <c r="H17" s="37">
        <f t="shared" ref="H17:H22" si="1">(IF($H$4=$H$3,0,IF($H$4&gt;($H$3*1.1),(ABS($H$4-(1.1*$H$3)))*F17*E17,IF($H$4&lt;($H$3*0.9),(($H$4-(0.9*$H$3)))*F17*E17,0))))</f>
        <v>0</v>
      </c>
      <c r="L17" s="60"/>
      <c r="M17" s="60"/>
      <c r="N17" s="2"/>
    </row>
    <row r="18" spans="1:14" ht="15" thickBot="1" x14ac:dyDescent="0.25">
      <c r="A18" s="42"/>
      <c r="B18" s="43"/>
      <c r="C18" s="44"/>
      <c r="D18" s="13"/>
      <c r="E18" s="29"/>
      <c r="F18" s="10"/>
      <c r="G18" s="11"/>
      <c r="H18" s="37">
        <f t="shared" si="1"/>
        <v>0</v>
      </c>
      <c r="L18" s="38"/>
      <c r="M18" s="38"/>
      <c r="N18" s="1"/>
    </row>
    <row r="19" spans="1:14" ht="15" thickBot="1" x14ac:dyDescent="0.25">
      <c r="A19" s="42"/>
      <c r="B19" s="43"/>
      <c r="C19" s="44"/>
      <c r="D19" s="13"/>
      <c r="E19" s="29"/>
      <c r="F19" s="10"/>
      <c r="G19" s="11"/>
      <c r="H19" s="37">
        <f t="shared" si="1"/>
        <v>0</v>
      </c>
      <c r="L19" s="38"/>
      <c r="M19" s="38"/>
      <c r="N19" s="1"/>
    </row>
    <row r="20" spans="1:14" ht="15" thickBot="1" x14ac:dyDescent="0.25">
      <c r="A20" s="42"/>
      <c r="B20" s="43"/>
      <c r="C20" s="44"/>
      <c r="D20" s="13"/>
      <c r="E20" s="29"/>
      <c r="F20" s="10"/>
      <c r="G20" s="11"/>
      <c r="H20" s="37">
        <f t="shared" si="1"/>
        <v>0</v>
      </c>
      <c r="L20" s="38"/>
      <c r="M20" s="38"/>
      <c r="N20" s="1"/>
    </row>
    <row r="21" spans="1:14" ht="15" thickBot="1" x14ac:dyDescent="0.25">
      <c r="A21" s="42"/>
      <c r="B21" s="43"/>
      <c r="C21" s="44"/>
      <c r="D21" s="13"/>
      <c r="E21" s="29"/>
      <c r="F21" s="10"/>
      <c r="G21" s="11"/>
      <c r="H21" s="37">
        <f t="shared" si="1"/>
        <v>0</v>
      </c>
      <c r="L21" s="38"/>
      <c r="M21" s="38"/>
      <c r="N21" s="1"/>
    </row>
    <row r="22" spans="1:14" ht="15" thickBot="1" x14ac:dyDescent="0.25">
      <c r="A22" s="52"/>
      <c r="B22" s="53"/>
      <c r="C22" s="54"/>
      <c r="D22" s="14"/>
      <c r="E22" s="29"/>
      <c r="F22" s="10"/>
      <c r="G22" s="11"/>
      <c r="H22" s="37">
        <f t="shared" si="1"/>
        <v>0</v>
      </c>
      <c r="L22" s="38"/>
      <c r="M22" s="38"/>
      <c r="N22" s="1"/>
    </row>
    <row r="23" spans="1:14" ht="15.75" thickBot="1" x14ac:dyDescent="0.3">
      <c r="A23" s="39" t="s">
        <v>14</v>
      </c>
      <c r="B23" s="40"/>
      <c r="C23" s="40"/>
      <c r="D23" s="40"/>
      <c r="E23" s="40"/>
      <c r="F23" s="40"/>
      <c r="G23" s="41"/>
      <c r="H23" s="9">
        <f>SUM(H17:H22)</f>
        <v>0</v>
      </c>
      <c r="L23" s="38"/>
      <c r="M23" s="38"/>
      <c r="N23" s="1"/>
    </row>
    <row r="24" spans="1:14" ht="15.75" thickBot="1" x14ac:dyDescent="0.25">
      <c r="A24" s="48" t="s">
        <v>12</v>
      </c>
      <c r="B24" s="49"/>
      <c r="C24" s="49"/>
      <c r="D24" s="50"/>
      <c r="E24" s="50"/>
      <c r="F24" s="50"/>
      <c r="G24" s="50"/>
      <c r="H24" s="51"/>
    </row>
    <row r="25" spans="1:14" ht="39" thickBot="1" x14ac:dyDescent="0.25">
      <c r="A25" s="55" t="s">
        <v>8</v>
      </c>
      <c r="B25" s="56"/>
      <c r="C25" s="56"/>
      <c r="D25" s="23" t="s">
        <v>1</v>
      </c>
      <c r="E25" s="24"/>
      <c r="F25" s="25" t="s">
        <v>13</v>
      </c>
      <c r="G25" s="26"/>
      <c r="H25" s="27" t="s">
        <v>10</v>
      </c>
    </row>
    <row r="26" spans="1:14" ht="15" thickBot="1" x14ac:dyDescent="0.25">
      <c r="A26" s="45"/>
      <c r="B26" s="46"/>
      <c r="C26" s="47"/>
      <c r="D26" s="12"/>
      <c r="E26" s="30"/>
      <c r="F26" s="10"/>
      <c r="G26" s="11"/>
      <c r="H26" s="37">
        <f t="shared" ref="H26:H31" si="2">(IF($H$4=$H$3,0,IF($H$4&gt;($H$3*1.1),(ABS($H$4-(1.1*$H$3)))*F26,IF($H$4&lt;($H$3*0.9),(($H$4-(0.9*$H$3)))*F26,0))))</f>
        <v>0</v>
      </c>
    </row>
    <row r="27" spans="1:14" ht="15" thickBot="1" x14ac:dyDescent="0.25">
      <c r="A27" s="42"/>
      <c r="B27" s="43"/>
      <c r="C27" s="44"/>
      <c r="D27" s="13"/>
      <c r="E27" s="30"/>
      <c r="F27" s="10"/>
      <c r="G27" s="11"/>
      <c r="H27" s="37">
        <f t="shared" si="2"/>
        <v>0</v>
      </c>
    </row>
    <row r="28" spans="1:14" ht="15" thickBot="1" x14ac:dyDescent="0.25">
      <c r="A28" s="42"/>
      <c r="B28" s="43"/>
      <c r="C28" s="44"/>
      <c r="D28" s="13"/>
      <c r="E28" s="30"/>
      <c r="F28" s="10"/>
      <c r="G28" s="11"/>
      <c r="H28" s="37">
        <f t="shared" si="2"/>
        <v>0</v>
      </c>
    </row>
    <row r="29" spans="1:14" ht="15" thickBot="1" x14ac:dyDescent="0.25">
      <c r="A29" s="42"/>
      <c r="B29" s="43"/>
      <c r="C29" s="44"/>
      <c r="D29" s="13"/>
      <c r="E29" s="30"/>
      <c r="F29" s="10"/>
      <c r="G29" s="11"/>
      <c r="H29" s="37">
        <f t="shared" si="2"/>
        <v>0</v>
      </c>
    </row>
    <row r="30" spans="1:14" ht="15" thickBot="1" x14ac:dyDescent="0.25">
      <c r="A30" s="42"/>
      <c r="B30" s="43"/>
      <c r="C30" s="44"/>
      <c r="D30" s="13"/>
      <c r="E30" s="30"/>
      <c r="F30" s="10"/>
      <c r="G30" s="11"/>
      <c r="H30" s="37">
        <f t="shared" si="2"/>
        <v>0</v>
      </c>
    </row>
    <row r="31" spans="1:14" ht="15" thickBot="1" x14ac:dyDescent="0.25">
      <c r="A31" s="52"/>
      <c r="B31" s="53"/>
      <c r="C31" s="54"/>
      <c r="D31" s="14"/>
      <c r="E31" s="30"/>
      <c r="F31" s="10"/>
      <c r="G31" s="11"/>
      <c r="H31" s="37">
        <f t="shared" si="2"/>
        <v>0</v>
      </c>
    </row>
    <row r="32" spans="1:14" ht="15.75" thickBot="1" x14ac:dyDescent="0.3">
      <c r="A32" s="39" t="s">
        <v>14</v>
      </c>
      <c r="B32" s="40"/>
      <c r="C32" s="40"/>
      <c r="D32" s="40"/>
      <c r="E32" s="40"/>
      <c r="F32" s="40"/>
      <c r="G32" s="41"/>
      <c r="H32" s="9">
        <f>SUM(H26:H31)</f>
        <v>0</v>
      </c>
    </row>
    <row r="33" spans="1:8" ht="18.75" thickBot="1" x14ac:dyDescent="0.25">
      <c r="A33" s="78" t="s">
        <v>23</v>
      </c>
      <c r="B33" s="79"/>
      <c r="C33" s="79"/>
      <c r="D33" s="79"/>
      <c r="E33" s="80"/>
      <c r="F33" s="31"/>
      <c r="G33" s="32" t="s">
        <v>2</v>
      </c>
      <c r="H33" s="5">
        <f>H14+H23+H32</f>
        <v>-1243.2358400000019</v>
      </c>
    </row>
    <row r="34" spans="1:8" ht="16.5" thickBot="1" x14ac:dyDescent="0.3">
      <c r="A34" s="81" t="s">
        <v>3</v>
      </c>
      <c r="B34" s="82"/>
      <c r="C34" s="82"/>
      <c r="D34" s="82"/>
      <c r="E34" s="82"/>
      <c r="F34" s="82"/>
      <c r="G34" s="82"/>
      <c r="H34" s="83"/>
    </row>
    <row r="35" spans="1:8" ht="16.5" thickBot="1" x14ac:dyDescent="0.25">
      <c r="A35" s="33" t="s">
        <v>16</v>
      </c>
      <c r="B35" s="84"/>
      <c r="C35" s="85"/>
      <c r="D35" s="34" t="s">
        <v>4</v>
      </c>
      <c r="E35" s="86"/>
      <c r="F35" s="86"/>
      <c r="G35" s="86"/>
      <c r="H35" s="87"/>
    </row>
    <row r="36" spans="1:8" ht="15" customHeight="1" x14ac:dyDescent="0.2">
      <c r="A36" s="88" t="s">
        <v>15</v>
      </c>
      <c r="B36" s="89"/>
      <c r="C36" s="89"/>
      <c r="D36" s="89"/>
      <c r="E36" s="89"/>
      <c r="F36" s="89"/>
      <c r="G36" s="89"/>
      <c r="H36" s="90"/>
    </row>
    <row r="37" spans="1:8" ht="14.25" x14ac:dyDescent="0.2">
      <c r="A37" s="72" t="s">
        <v>17</v>
      </c>
      <c r="B37" s="73"/>
      <c r="C37" s="73"/>
      <c r="D37" s="73"/>
      <c r="E37" s="73"/>
      <c r="F37" s="73"/>
      <c r="G37" s="73"/>
      <c r="H37" s="74"/>
    </row>
    <row r="38" spans="1:8" ht="14.25" x14ac:dyDescent="0.2">
      <c r="A38" s="75" t="s">
        <v>24</v>
      </c>
      <c r="B38" s="76"/>
      <c r="C38" s="76"/>
      <c r="D38" s="76"/>
      <c r="E38" s="76"/>
      <c r="F38" s="76"/>
      <c r="G38" s="76"/>
      <c r="H38" s="77"/>
    </row>
    <row r="39" spans="1:8" ht="28.5" customHeight="1" x14ac:dyDescent="0.2">
      <c r="A39" s="72" t="s">
        <v>25</v>
      </c>
      <c r="B39" s="73"/>
      <c r="C39" s="73"/>
      <c r="D39" s="73"/>
      <c r="E39" s="73"/>
      <c r="F39" s="73"/>
      <c r="G39" s="73"/>
      <c r="H39" s="74"/>
    </row>
    <row r="40" spans="1:8" ht="44.1" customHeight="1" x14ac:dyDescent="0.2">
      <c r="A40" s="72" t="s">
        <v>21</v>
      </c>
      <c r="B40" s="73"/>
      <c r="C40" s="73"/>
      <c r="D40" s="73"/>
      <c r="E40" s="73"/>
      <c r="F40" s="73"/>
      <c r="G40" s="73"/>
      <c r="H40" s="74"/>
    </row>
    <row r="41" spans="1:8" ht="14.25" x14ac:dyDescent="0.2">
      <c r="A41" s="97" t="s">
        <v>29</v>
      </c>
      <c r="B41" s="98"/>
      <c r="C41" s="98"/>
      <c r="D41" s="98"/>
      <c r="E41" s="98"/>
      <c r="F41" s="98"/>
      <c r="G41" s="98"/>
      <c r="H41" s="99"/>
    </row>
    <row r="42" spans="1:8" ht="42" customHeight="1" x14ac:dyDescent="0.2">
      <c r="A42" s="72" t="s">
        <v>26</v>
      </c>
      <c r="B42" s="73"/>
      <c r="C42" s="73"/>
      <c r="D42" s="73"/>
      <c r="E42" s="73"/>
      <c r="F42" s="73"/>
      <c r="G42" s="73"/>
      <c r="H42" s="74"/>
    </row>
    <row r="43" spans="1:8" ht="30" customHeight="1" x14ac:dyDescent="0.2">
      <c r="A43" s="72" t="s">
        <v>5</v>
      </c>
      <c r="B43" s="95"/>
      <c r="C43" s="95"/>
      <c r="D43" s="95"/>
      <c r="E43" s="95"/>
      <c r="F43" s="95"/>
      <c r="G43" s="95"/>
      <c r="H43" s="96"/>
    </row>
    <row r="44" spans="1:8" ht="14.25" x14ac:dyDescent="0.2">
      <c r="A44" s="75" t="s">
        <v>18</v>
      </c>
      <c r="B44" s="76"/>
      <c r="C44" s="76"/>
      <c r="D44" s="76"/>
      <c r="E44" s="76"/>
      <c r="F44" s="76"/>
      <c r="G44" s="76"/>
      <c r="H44" s="77"/>
    </row>
    <row r="45" spans="1:8" ht="18" customHeight="1" x14ac:dyDescent="0.2">
      <c r="A45" s="91" t="s">
        <v>30</v>
      </c>
      <c r="B45" s="91"/>
      <c r="C45" s="91"/>
      <c r="D45" s="91"/>
      <c r="E45" s="92"/>
      <c r="F45" s="35" t="s">
        <v>31</v>
      </c>
      <c r="G45" s="21"/>
      <c r="H45" s="36" t="s">
        <v>32</v>
      </c>
    </row>
    <row r="46" spans="1:8" ht="15" thickBot="1" x14ac:dyDescent="0.25">
      <c r="A46" s="93"/>
      <c r="B46" s="93"/>
      <c r="C46" s="93"/>
      <c r="D46" s="93"/>
      <c r="E46" s="94"/>
      <c r="F46" s="19">
        <f>H3*1.6</f>
        <v>753.6640000000001</v>
      </c>
      <c r="H46" s="20">
        <f>H3*0.4</f>
        <v>188.41600000000003</v>
      </c>
    </row>
    <row r="47" spans="1:8" ht="13.5" thickTop="1" x14ac:dyDescent="0.2"/>
  </sheetData>
  <sheetProtection algorithmName="SHA-512" hashValue="wRnn1l6J/Sf3sEMdNnyDNjMsGf5Pky4x7ntPZXkXOIeDL6Ewsh8GR6k6vR7AW1re0kl7WRliRUqJX78nsjaWVQ==" saltValue="7/vYtjhV8NGu5XZkzbXfBA==" spinCount="100000" sheet="1" objects="1" scenarios="1"/>
  <mergeCells count="54">
    <mergeCell ref="A44:H44"/>
    <mergeCell ref="A45:E46"/>
    <mergeCell ref="A32:G32"/>
    <mergeCell ref="A40:H40"/>
    <mergeCell ref="A42:H42"/>
    <mergeCell ref="A39:H39"/>
    <mergeCell ref="A43:H43"/>
    <mergeCell ref="A41:H41"/>
    <mergeCell ref="A9:C9"/>
    <mergeCell ref="A10:C10"/>
    <mergeCell ref="A37:H37"/>
    <mergeCell ref="A38:H38"/>
    <mergeCell ref="A33:E33"/>
    <mergeCell ref="A34:H34"/>
    <mergeCell ref="B35:C35"/>
    <mergeCell ref="E35:H35"/>
    <mergeCell ref="A15:H15"/>
    <mergeCell ref="A16:C16"/>
    <mergeCell ref="A36:H36"/>
    <mergeCell ref="A18:C18"/>
    <mergeCell ref="A19:C19"/>
    <mergeCell ref="A20:C20"/>
    <mergeCell ref="A21:C21"/>
    <mergeCell ref="A23:G23"/>
    <mergeCell ref="A1:H1"/>
    <mergeCell ref="B2:C2"/>
    <mergeCell ref="D2:G2"/>
    <mergeCell ref="A3:G3"/>
    <mergeCell ref="A4:G4"/>
    <mergeCell ref="A31:C31"/>
    <mergeCell ref="A25:C25"/>
    <mergeCell ref="A26:C26"/>
    <mergeCell ref="A5:H5"/>
    <mergeCell ref="L20:M20"/>
    <mergeCell ref="L21:M21"/>
    <mergeCell ref="A6:H6"/>
    <mergeCell ref="L18:M18"/>
    <mergeCell ref="L19:M19"/>
    <mergeCell ref="L17:M17"/>
    <mergeCell ref="A7:C7"/>
    <mergeCell ref="A8:C8"/>
    <mergeCell ref="A11:C11"/>
    <mergeCell ref="A12:C12"/>
    <mergeCell ref="A13:C13"/>
    <mergeCell ref="A22:C22"/>
    <mergeCell ref="L22:M22"/>
    <mergeCell ref="L23:M23"/>
    <mergeCell ref="A14:G14"/>
    <mergeCell ref="A29:C29"/>
    <mergeCell ref="A30:C30"/>
    <mergeCell ref="A17:C17"/>
    <mergeCell ref="A24:H24"/>
    <mergeCell ref="A27:C27"/>
    <mergeCell ref="A28:C28"/>
  </mergeCells>
  <phoneticPr fontId="0" type="noConversion"/>
  <conditionalFormatting sqref="H4">
    <cfRule type="cellIs" dxfId="1" priority="2" operator="greaterThan">
      <formula>$F$46</formula>
    </cfRule>
    <cfRule type="cellIs" dxfId="0" priority="1" operator="lessThan">
      <formula>$H$46</formula>
    </cfRule>
  </conditionalFormatting>
  <printOptions horizontalCentered="1" verticalCentered="1"/>
  <pageMargins left="0.5" right="0.5" top="0.2" bottom="0.25" header="0" footer="0"/>
  <pageSetup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 Price Calculation</vt:lpstr>
      <vt:lpstr>'AC Price Calculation'!Print_Area</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Avgeris</dc:creator>
  <cp:lastModifiedBy>Avgeris, Louis</cp:lastModifiedBy>
  <cp:lastPrinted>2022-08-18T19:55:57Z</cp:lastPrinted>
  <dcterms:created xsi:type="dcterms:W3CDTF">2004-06-30T19:56:22Z</dcterms:created>
  <dcterms:modified xsi:type="dcterms:W3CDTF">2023-08-24T16:45:43Z</dcterms:modified>
</cp:coreProperties>
</file>