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revisions/revisionHeaders.xml" ContentType="application/vnd.openxmlformats-officedocument.spreadsheetml.revisionHeaders+xml"/>
  <Override PartName="/xl/revisions/revisionLog2.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Z:\011 Rating and Standards 0223\Active Projects\Design Manual Updates\Working Area\ReadytoPublish\"/>
    </mc:Choice>
  </mc:AlternateContent>
  <xr:revisionPtr revIDLastSave="0" documentId="13_ncr:81_{C72B6041-C973-4CB3-9DBD-A0678E2EEB3F}" xr6:coauthVersionLast="47" xr6:coauthVersionMax="47" xr10:uidLastSave="{00000000-0000-0000-0000-000000000000}"/>
  <bookViews>
    <workbookView xWindow="28680" yWindow="-195" windowWidth="29040" windowHeight="18240" xr2:uid="{00000000-000D-0000-FFFF-FFFF00000000}"/>
  </bookViews>
  <sheets>
    <sheet name="BT" sheetId="1" r:id="rId1"/>
    <sheet name="SBS BX" sheetId="2" r:id="rId2"/>
  </sheets>
  <definedNames>
    <definedName name="_xlnm.Print_Area" localSheetId="0">BT!$A$1:$W$47</definedName>
    <definedName name="_xlnm.Print_Area" localSheetId="1">'SBS BX'!$A$1:$O$46</definedName>
    <definedName name="_xlnm.Print_Titles" localSheetId="0">BT!$1:$2</definedName>
    <definedName name="_xlnm.Print_Titles" localSheetId="1">'SBS BX'!$1:$2</definedName>
    <definedName name="Z_5F43FD16_4D4F_4635_A21C_F7E6A415B7CC_.wvu.PrintArea" localSheetId="0" hidden="1">BT!$A$1:$W$47</definedName>
    <definedName name="Z_5F43FD16_4D4F_4635_A21C_F7E6A415B7CC_.wvu.PrintArea" localSheetId="1" hidden="1">'SBS BX'!$A$1:$O$46</definedName>
    <definedName name="Z_5F43FD16_4D4F_4635_A21C_F7E6A415B7CC_.wvu.PrintTitles" localSheetId="0" hidden="1">BT!$1:$2</definedName>
    <definedName name="Z_5F43FD16_4D4F_4635_A21C_F7E6A415B7CC_.wvu.PrintTitles" localSheetId="1" hidden="1">'SBS BX'!$1:$2</definedName>
    <definedName name="Z_B63FB9C2_9C65_4405_8774_4C12D953D9BB_.wvu.PrintArea" localSheetId="0" hidden="1">BT!$A$1:$W$47</definedName>
    <definedName name="Z_B63FB9C2_9C65_4405_8774_4C12D953D9BB_.wvu.PrintArea" localSheetId="1" hidden="1">'SBS BX'!$A$1:$O$46</definedName>
    <definedName name="Z_B63FB9C2_9C65_4405_8774_4C12D953D9BB_.wvu.PrintTitles" localSheetId="0" hidden="1">BT!$1:$2</definedName>
    <definedName name="Z_B63FB9C2_9C65_4405_8774_4C12D953D9BB_.wvu.PrintTitles" localSheetId="1" hidden="1">'SBS BX'!$1:$2</definedName>
    <definedName name="Z_CCC1D563_184E_410B_A774_1B7582861C5B_.wvu.PrintArea" localSheetId="0" hidden="1">BT!$A$1:$W$47</definedName>
    <definedName name="Z_CCC1D563_184E_410B_A774_1B7582861C5B_.wvu.PrintArea" localSheetId="1" hidden="1">'SBS BX'!$A$1:$O$46</definedName>
    <definedName name="Z_CCC1D563_184E_410B_A774_1B7582861C5B_.wvu.PrintTitles" localSheetId="0" hidden="1">BT!$1:$2</definedName>
    <definedName name="Z_CCC1D563_184E_410B_A774_1B7582861C5B_.wvu.PrintTitles" localSheetId="1" hidden="1">'SBS BX'!$1:$2</definedName>
    <definedName name="Z_F3F55F98_B6AC_443D_B637_220EB8A7BE54_.wvu.PrintArea" localSheetId="0" hidden="1">BT!$A$1:$W$47</definedName>
    <definedName name="Z_F3F55F98_B6AC_443D_B637_220EB8A7BE54_.wvu.PrintArea" localSheetId="1" hidden="1">'SBS BX'!$A$1:$O$46</definedName>
    <definedName name="Z_F3F55F98_B6AC_443D_B637_220EB8A7BE54_.wvu.PrintTitles" localSheetId="0" hidden="1">BT!$1:$2</definedName>
    <definedName name="Z_F3F55F98_B6AC_443D_B637_220EB8A7BE54_.wvu.PrintTitles" localSheetId="1" hidden="1">'SBS BX'!$1:$2</definedName>
  </definedNames>
  <calcPr calcId="191029"/>
  <customWorkbookViews>
    <customWorkbookView name="Abraham, Samuel - Personal View" guid="{5F43FD16-4D4F-4635-A21C-F7E6A415B7CC}" mergeInterval="0" personalView="1" maximized="1" xWindow="1912" yWindow="-13" windowWidth="1936" windowHeight="1216" activeSheetId="1"/>
    <customWorkbookView name="Gibson, Ron - Personal View" guid="{CCC1D563-184E-410B-A774-1B7582861C5B}" mergeInterval="0" personalView="1" maximized="1" xWindow="1912" yWindow="-8" windowWidth="1936" windowHeight="1096" activeSheetId="2"/>
    <customWorkbookView name="admin - Personal View" guid="{F3F55F98-B6AC-443D-B637-220EB8A7BE54}" mergeInterval="0" personalView="1" xWindow="23" yWindow="102" windowWidth="1280" windowHeight="759" activeSheetId="2"/>
    <customWorkbookView name="Pushkarova, Inna - Personal View" guid="{B63FB9C2-9C65-4405-8774-4C12D953D9BB}" mergeInterval="0" personalView="1" maximized="1" xWindow="1912" yWindow="-8" windowWidth="1936" windowHeight="1056"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3" i="1" l="1"/>
  <c r="O27" i="1" s="1"/>
  <c r="O13" i="1" l="1"/>
  <c r="O14" i="1" s="1"/>
  <c r="O15" i="1" s="1"/>
  <c r="U11" i="1"/>
  <c r="U28" i="1" s="1"/>
  <c r="U8" i="1"/>
  <c r="H31" i="1"/>
  <c r="G39" i="1" s="1"/>
  <c r="H39" i="1" s="1"/>
  <c r="H29" i="1"/>
  <c r="I39" i="1" l="1"/>
  <c r="H33" i="1"/>
  <c r="G37" i="1"/>
  <c r="G38" i="1" l="1"/>
  <c r="H37" i="1"/>
  <c r="I37" i="1"/>
  <c r="J39" i="1"/>
  <c r="G35" i="2"/>
  <c r="G32" i="2"/>
  <c r="G40" i="2" s="1"/>
  <c r="G10" i="2"/>
  <c r="G18" i="2" l="1"/>
  <c r="G28" i="2"/>
  <c r="K8" i="2"/>
  <c r="K12" i="2" s="1"/>
  <c r="K16" i="2"/>
  <c r="J37" i="1"/>
  <c r="H45" i="1" s="1"/>
  <c r="H38" i="1"/>
  <c r="I38" i="1"/>
  <c r="J38" i="1" l="1"/>
  <c r="H46" i="1" s="1"/>
  <c r="O18" i="1" s="1"/>
  <c r="O35" i="1" s="1"/>
  <c r="U15" i="1" s="1"/>
  <c r="U21" i="1" l="1"/>
  <c r="U25" i="1" s="1"/>
  <c r="O41" i="1"/>
</calcChain>
</file>

<file path=xl/sharedStrings.xml><?xml version="1.0" encoding="utf-8"?>
<sst xmlns="http://schemas.openxmlformats.org/spreadsheetml/2006/main" count="197" uniqueCount="142">
  <si>
    <t>in.</t>
  </si>
  <si>
    <t>ft.</t>
  </si>
  <si>
    <t>Station at VPI =</t>
  </si>
  <si>
    <t>Elevation at VPI =</t>
  </si>
  <si>
    <t>r =</t>
  </si>
  <si>
    <t>%/STA</t>
  </si>
  <si>
    <t>ELEV</t>
  </si>
  <si>
    <t>X (STA)</t>
  </si>
  <si>
    <t>%</t>
  </si>
  <si>
    <t>Bridge Section View</t>
  </si>
  <si>
    <t>Girder Elevation View</t>
  </si>
  <si>
    <t>Required Shim Height =</t>
  </si>
  <si>
    <t>CL Abut. 1</t>
  </si>
  <si>
    <t>CL Abut. 2</t>
  </si>
  <si>
    <t>Midspan</t>
  </si>
  <si>
    <t>M =</t>
  </si>
  <si>
    <t>Vertical Curve Data:</t>
  </si>
  <si>
    <t>Horizontal Curve Data:</t>
  </si>
  <si>
    <t>α =</t>
  </si>
  <si>
    <t>o</t>
  </si>
  <si>
    <t>Step 3: Combined profile effect</t>
  </si>
  <si>
    <t>Step 4: Cross-slope effect</t>
  </si>
  <si>
    <t>Step 1: Check estimated deck thickness at midspan</t>
  </si>
  <si>
    <t>Step 3: Calculate camber tolerances per BDM 5.6.1.4 (50% over &amp; 50% under for box girders)</t>
  </si>
  <si>
    <t>Girder span length, L =</t>
  </si>
  <si>
    <t>Step 9: Account for over-camber</t>
  </si>
  <si>
    <t>Step 10: Account for under-camber</t>
  </si>
  <si>
    <t>Case 1: Bulb Tee Bridge</t>
  </si>
  <si>
    <t>Step 5: Check minimum estimated haunch at supports</t>
  </si>
  <si>
    <t>in. @ CL Girder</t>
  </si>
  <si>
    <t>in. (may require iteration)</t>
  </si>
  <si>
    <t>Step 7: Verify assumed weighted average haunch for DL</t>
  </si>
  <si>
    <t>Step 2: Verify assumed weighted average deck thickness for dead loads</t>
  </si>
  <si>
    <t>in. (at edge of flange)</t>
  </si>
  <si>
    <t>Step 6: Check estimated haunch at midspan</t>
  </si>
  <si>
    <t>Residual camber =</t>
  </si>
  <si>
    <t>in. (includes superimposed DL)</t>
  </si>
  <si>
    <t>in. (incl. superimposed DL)</t>
  </si>
  <si>
    <t>Step 1: Profile effect due to vertical curve</t>
  </si>
  <si>
    <t>Step 2: Profile effect due to chorded girders</t>
  </si>
  <si>
    <t>in. (from software)</t>
  </si>
  <si>
    <t>Step 5: Account for under-camber</t>
  </si>
  <si>
    <t>ft. (may not be equal to radius of HCL)</t>
  </si>
  <si>
    <t>Chord offset, M =</t>
  </si>
  <si>
    <t>ft./ft.</t>
  </si>
  <si>
    <t>Deck cross-slope, CS =</t>
  </si>
  <si>
    <t>Intersection angle of curve along chord, α =</t>
  </si>
  <si>
    <t>in. (+/-)</t>
  </si>
  <si>
    <t>STA @ CL abut. 1, G1 =</t>
  </si>
  <si>
    <t>STA @ CL abut. 2, G1 =</t>
  </si>
  <si>
    <t>Radius at G1 CL brg, R =</t>
  </si>
  <si>
    <t>OK, girder maintains positive camber if under-cambered by 50%</t>
  </si>
  <si>
    <t>Case 2: Side-by-Side Box Girder Bridge</t>
  </si>
  <si>
    <t>Step 4: Account for over-camber</t>
  </si>
  <si>
    <t>Step 8: Calculate camber tolerances per BDM 5.5.2.1.D</t>
  </si>
  <si>
    <t>Provide 2 5/16 in. shim stack and lower abutment seat elevations by same amount</t>
  </si>
  <si>
    <t>BDM Eq. 5-1</t>
  </si>
  <si>
    <t>BDM Eq. 5-2</t>
  </si>
  <si>
    <r>
      <t>Proposed haunch at CL brg. at CL girder, D</t>
    </r>
    <r>
      <rPr>
        <vertAlign val="subscript"/>
        <sz val="10"/>
        <color theme="1"/>
        <rFont val="Arial"/>
        <family val="2"/>
      </rPr>
      <t>1</t>
    </r>
    <r>
      <rPr>
        <sz val="10"/>
        <color theme="1"/>
        <rFont val="Arial"/>
        <family val="2"/>
      </rPr>
      <t xml:space="preserve"> = D</t>
    </r>
    <r>
      <rPr>
        <vertAlign val="subscript"/>
        <sz val="10"/>
        <color theme="1"/>
        <rFont val="Arial"/>
        <family val="2"/>
      </rPr>
      <t>3</t>
    </r>
    <r>
      <rPr>
        <sz val="10"/>
        <color theme="1"/>
        <rFont val="Arial"/>
        <family val="2"/>
      </rPr>
      <t xml:space="preserve"> =</t>
    </r>
  </si>
  <si>
    <r>
      <t>Assumed weighted average haunch for DL, D</t>
    </r>
    <r>
      <rPr>
        <vertAlign val="subscript"/>
        <sz val="10"/>
        <color theme="1"/>
        <rFont val="Arial"/>
        <family val="2"/>
      </rPr>
      <t>avg,DL</t>
    </r>
    <r>
      <rPr>
        <sz val="10"/>
        <color theme="1"/>
        <rFont val="Arial"/>
        <family val="2"/>
      </rPr>
      <t xml:space="preserve"> =</t>
    </r>
  </si>
  <si>
    <r>
      <t>Girder top flange width, B</t>
    </r>
    <r>
      <rPr>
        <vertAlign val="subscript"/>
        <sz val="10"/>
        <color theme="1"/>
        <rFont val="Arial"/>
        <family val="2"/>
      </rPr>
      <t>tf</t>
    </r>
    <r>
      <rPr>
        <sz val="10"/>
        <color theme="1"/>
        <rFont val="Arial"/>
        <family val="2"/>
      </rPr>
      <t xml:space="preserve"> =</t>
    </r>
  </si>
  <si>
    <r>
      <t>Dead load deflection, Δ</t>
    </r>
    <r>
      <rPr>
        <vertAlign val="subscript"/>
        <sz val="10"/>
        <color theme="1"/>
        <rFont val="Arial"/>
        <family val="2"/>
      </rPr>
      <t>DL</t>
    </r>
    <r>
      <rPr>
        <sz val="10"/>
        <color theme="1"/>
        <rFont val="Arial"/>
        <family val="2"/>
      </rPr>
      <t xml:space="preserve"> = </t>
    </r>
  </si>
  <si>
    <r>
      <t>Predicted girder camber at deck placement, C</t>
    </r>
    <r>
      <rPr>
        <vertAlign val="subscript"/>
        <sz val="10"/>
        <color theme="1"/>
        <rFont val="Arial"/>
        <family val="2"/>
      </rPr>
      <t>dp</t>
    </r>
    <r>
      <rPr>
        <sz val="10"/>
        <color theme="1"/>
        <rFont val="Arial"/>
        <family val="2"/>
      </rPr>
      <t xml:space="preserve"> = </t>
    </r>
  </si>
  <si>
    <r>
      <t>Curve length, L</t>
    </r>
    <r>
      <rPr>
        <vertAlign val="subscript"/>
        <sz val="10"/>
        <color theme="1"/>
        <rFont val="Arial"/>
        <family val="2"/>
      </rPr>
      <t>c</t>
    </r>
    <r>
      <rPr>
        <sz val="10"/>
        <color theme="1"/>
        <rFont val="Arial"/>
        <family val="2"/>
      </rPr>
      <t xml:space="preserve"> =</t>
    </r>
  </si>
  <si>
    <r>
      <t>Grade in, g</t>
    </r>
    <r>
      <rPr>
        <vertAlign val="subscript"/>
        <sz val="10"/>
        <color theme="1"/>
        <rFont val="Arial"/>
        <family val="2"/>
      </rPr>
      <t>1</t>
    </r>
    <r>
      <rPr>
        <sz val="10"/>
        <color theme="1"/>
        <rFont val="Arial"/>
        <family val="2"/>
      </rPr>
      <t xml:space="preserve"> =</t>
    </r>
  </si>
  <si>
    <r>
      <t>Grade out, g</t>
    </r>
    <r>
      <rPr>
        <vertAlign val="subscript"/>
        <sz val="10"/>
        <color theme="1"/>
        <rFont val="Arial"/>
        <family val="2"/>
      </rPr>
      <t>2</t>
    </r>
    <r>
      <rPr>
        <sz val="10"/>
        <color theme="1"/>
        <rFont val="Arial"/>
        <family val="2"/>
      </rPr>
      <t xml:space="preserve"> =</t>
    </r>
  </si>
  <si>
    <r>
      <t>ELEV</t>
    </r>
    <r>
      <rPr>
        <vertAlign val="subscript"/>
        <sz val="10"/>
        <color theme="1"/>
        <rFont val="Arial"/>
        <family val="2"/>
      </rPr>
      <t>x</t>
    </r>
    <r>
      <rPr>
        <sz val="10"/>
        <color theme="1"/>
        <rFont val="Arial"/>
        <family val="2"/>
      </rPr>
      <t xml:space="preserve"> =</t>
    </r>
  </si>
  <si>
    <r>
      <t>ELEV</t>
    </r>
    <r>
      <rPr>
        <vertAlign val="subscript"/>
        <sz val="10"/>
        <color theme="1"/>
        <rFont val="Arial"/>
        <family val="2"/>
      </rPr>
      <t>VPC</t>
    </r>
    <r>
      <rPr>
        <sz val="10"/>
        <color theme="1"/>
        <rFont val="Arial"/>
        <family val="2"/>
      </rPr>
      <t xml:space="preserve"> =</t>
    </r>
  </si>
  <si>
    <r>
      <t>STA</t>
    </r>
    <r>
      <rPr>
        <vertAlign val="subscript"/>
        <sz val="10"/>
        <color theme="1"/>
        <rFont val="Arial"/>
        <family val="2"/>
      </rPr>
      <t>VPC</t>
    </r>
    <r>
      <rPr>
        <sz val="10"/>
        <color theme="1"/>
        <rFont val="Arial"/>
        <family val="2"/>
      </rPr>
      <t xml:space="preserve"> =</t>
    </r>
  </si>
  <si>
    <r>
      <t>ELEV</t>
    </r>
    <r>
      <rPr>
        <vertAlign val="subscript"/>
        <sz val="10"/>
        <color theme="1"/>
        <rFont val="Arial"/>
        <family val="2"/>
      </rPr>
      <t xml:space="preserve">VPC </t>
    </r>
    <r>
      <rPr>
        <sz val="10"/>
        <color theme="1"/>
        <rFont val="Arial"/>
        <family val="2"/>
      </rPr>
      <t>=</t>
    </r>
  </si>
  <si>
    <r>
      <t>g</t>
    </r>
    <r>
      <rPr>
        <vertAlign val="subscript"/>
        <sz val="10"/>
        <color theme="1"/>
        <rFont val="Arial"/>
        <family val="2"/>
      </rPr>
      <t>1</t>
    </r>
    <r>
      <rPr>
        <sz val="10"/>
        <color theme="1"/>
        <rFont val="Arial"/>
        <family val="2"/>
      </rPr>
      <t>*x</t>
    </r>
  </si>
  <si>
    <r>
      <t>r/2*x</t>
    </r>
    <r>
      <rPr>
        <vertAlign val="superscript"/>
        <sz val="10"/>
        <color theme="1"/>
        <rFont val="Arial"/>
        <family val="2"/>
      </rPr>
      <t>2</t>
    </r>
  </si>
  <si>
    <r>
      <t>ELEV</t>
    </r>
    <r>
      <rPr>
        <vertAlign val="subscript"/>
        <sz val="10"/>
        <color theme="1"/>
        <rFont val="Arial"/>
        <family val="2"/>
      </rPr>
      <t>A</t>
    </r>
  </si>
  <si>
    <r>
      <t>ELEV</t>
    </r>
    <r>
      <rPr>
        <vertAlign val="subscript"/>
        <sz val="10"/>
        <color theme="1"/>
        <rFont val="Arial"/>
        <family val="2"/>
      </rPr>
      <t>B</t>
    </r>
  </si>
  <si>
    <r>
      <t>ELEV</t>
    </r>
    <r>
      <rPr>
        <vertAlign val="subscript"/>
        <sz val="10"/>
        <color theme="1"/>
        <rFont val="Arial"/>
        <family val="2"/>
      </rPr>
      <t>C</t>
    </r>
  </si>
  <si>
    <r>
      <t>Profile effect 1, δ</t>
    </r>
    <r>
      <rPr>
        <vertAlign val="subscript"/>
        <sz val="10"/>
        <color theme="1"/>
        <rFont val="Arial"/>
        <family val="2"/>
      </rPr>
      <t>PE1</t>
    </r>
    <r>
      <rPr>
        <sz val="10"/>
        <color theme="1"/>
        <rFont val="Arial"/>
        <family val="2"/>
      </rPr>
      <t xml:space="preserve"> =</t>
    </r>
  </si>
  <si>
    <r>
      <t>ELEV</t>
    </r>
    <r>
      <rPr>
        <vertAlign val="subscript"/>
        <sz val="10"/>
        <color theme="1"/>
        <rFont val="Arial"/>
        <family val="2"/>
      </rPr>
      <t>D</t>
    </r>
    <r>
      <rPr>
        <sz val="10"/>
        <color theme="1"/>
        <rFont val="Arial"/>
        <family val="2"/>
      </rPr>
      <t xml:space="preserve"> =</t>
    </r>
  </si>
  <si>
    <r>
      <t>δ</t>
    </r>
    <r>
      <rPr>
        <vertAlign val="subscript"/>
        <sz val="10"/>
        <color theme="1"/>
        <rFont val="Arial"/>
        <family val="2"/>
      </rPr>
      <t>PE1</t>
    </r>
    <r>
      <rPr>
        <sz val="10"/>
        <color theme="1"/>
        <rFont val="Arial"/>
        <family val="2"/>
      </rPr>
      <t xml:space="preserve"> =</t>
    </r>
  </si>
  <si>
    <r>
      <t>Profile effect 2, δ</t>
    </r>
    <r>
      <rPr>
        <vertAlign val="subscript"/>
        <sz val="10"/>
        <color theme="1"/>
        <rFont val="Arial"/>
        <family val="2"/>
      </rPr>
      <t>PE2</t>
    </r>
    <r>
      <rPr>
        <sz val="10"/>
        <color theme="1"/>
        <rFont val="Arial"/>
        <family val="2"/>
      </rPr>
      <t xml:space="preserve"> =</t>
    </r>
  </si>
  <si>
    <r>
      <t>δ</t>
    </r>
    <r>
      <rPr>
        <vertAlign val="subscript"/>
        <sz val="10"/>
        <color theme="1"/>
        <rFont val="Arial"/>
        <family val="2"/>
      </rPr>
      <t>PE2</t>
    </r>
    <r>
      <rPr>
        <sz val="10"/>
        <color theme="1"/>
        <rFont val="Arial"/>
        <family val="2"/>
      </rPr>
      <t xml:space="preserve"> =</t>
    </r>
  </si>
  <si>
    <r>
      <t>Profile effect, δ</t>
    </r>
    <r>
      <rPr>
        <vertAlign val="subscript"/>
        <sz val="10"/>
        <color theme="1"/>
        <rFont val="Arial"/>
        <family val="2"/>
      </rPr>
      <t>PE</t>
    </r>
    <r>
      <rPr>
        <sz val="10"/>
        <color theme="1"/>
        <rFont val="Arial"/>
        <family val="2"/>
      </rPr>
      <t xml:space="preserve"> =</t>
    </r>
  </si>
  <si>
    <r>
      <t>δ</t>
    </r>
    <r>
      <rPr>
        <vertAlign val="subscript"/>
        <sz val="10"/>
        <color theme="1"/>
        <rFont val="Arial"/>
        <family val="2"/>
      </rPr>
      <t>PE</t>
    </r>
    <r>
      <rPr>
        <sz val="10"/>
        <color theme="1"/>
        <rFont val="Arial"/>
        <family val="2"/>
      </rPr>
      <t xml:space="preserve"> =</t>
    </r>
  </si>
  <si>
    <r>
      <t>Cross-slope effect, δ</t>
    </r>
    <r>
      <rPr>
        <vertAlign val="subscript"/>
        <sz val="10"/>
        <color theme="1"/>
        <rFont val="Arial"/>
        <family val="2"/>
      </rPr>
      <t>CS</t>
    </r>
    <r>
      <rPr>
        <sz val="10"/>
        <color theme="1"/>
        <rFont val="Arial"/>
        <family val="2"/>
      </rPr>
      <t xml:space="preserve"> =</t>
    </r>
  </si>
  <si>
    <r>
      <t>δ</t>
    </r>
    <r>
      <rPr>
        <vertAlign val="subscript"/>
        <sz val="10"/>
        <color theme="1"/>
        <rFont val="Arial"/>
        <family val="2"/>
      </rPr>
      <t>CS</t>
    </r>
    <r>
      <rPr>
        <sz val="10"/>
        <color theme="1"/>
        <rFont val="Arial"/>
        <family val="2"/>
      </rPr>
      <t xml:space="preserve"> =</t>
    </r>
  </si>
  <si>
    <r>
      <t>Estimated haunch, D</t>
    </r>
    <r>
      <rPr>
        <vertAlign val="subscript"/>
        <sz val="10"/>
        <color theme="1"/>
        <rFont val="Arial"/>
        <family val="2"/>
      </rPr>
      <t>1,min</t>
    </r>
    <r>
      <rPr>
        <sz val="10"/>
        <color theme="1"/>
        <rFont val="Arial"/>
        <family val="2"/>
      </rPr>
      <t xml:space="preserve"> =</t>
    </r>
  </si>
  <si>
    <r>
      <t>D</t>
    </r>
    <r>
      <rPr>
        <vertAlign val="subscript"/>
        <sz val="10"/>
        <color theme="1"/>
        <rFont val="Arial"/>
        <family val="2"/>
      </rPr>
      <t>1,min</t>
    </r>
    <r>
      <rPr>
        <sz val="10"/>
        <color theme="1"/>
        <rFont val="Arial"/>
        <family val="2"/>
      </rPr>
      <t xml:space="preserve"> =</t>
    </r>
  </si>
  <si>
    <r>
      <t>Estimated haunch at midspan, D</t>
    </r>
    <r>
      <rPr>
        <vertAlign val="subscript"/>
        <sz val="10"/>
        <color theme="1"/>
        <rFont val="Arial"/>
        <family val="2"/>
      </rPr>
      <t>2</t>
    </r>
    <r>
      <rPr>
        <sz val="10"/>
        <color theme="1"/>
        <rFont val="Arial"/>
        <family val="2"/>
      </rPr>
      <t xml:space="preserve"> =</t>
    </r>
  </si>
  <si>
    <r>
      <t>D</t>
    </r>
    <r>
      <rPr>
        <vertAlign val="subscript"/>
        <sz val="10"/>
        <color theme="1"/>
        <rFont val="Arial"/>
        <family val="2"/>
      </rPr>
      <t>2</t>
    </r>
    <r>
      <rPr>
        <sz val="10"/>
        <color theme="1"/>
        <rFont val="Arial"/>
        <family val="2"/>
      </rPr>
      <t xml:space="preserve"> =</t>
    </r>
  </si>
  <si>
    <r>
      <t>Actual average haunch for DL, D</t>
    </r>
    <r>
      <rPr>
        <vertAlign val="subscript"/>
        <sz val="10"/>
        <color theme="1"/>
        <rFont val="Arial"/>
        <family val="2"/>
      </rPr>
      <t>avg,DL</t>
    </r>
    <r>
      <rPr>
        <sz val="10"/>
        <color theme="1"/>
        <rFont val="Arial"/>
        <family val="2"/>
      </rPr>
      <t xml:space="preserve"> =</t>
    </r>
  </si>
  <si>
    <r>
      <t>D</t>
    </r>
    <r>
      <rPr>
        <vertAlign val="subscript"/>
        <sz val="10"/>
        <color theme="1"/>
        <rFont val="Arial"/>
        <family val="2"/>
      </rPr>
      <t>avg,DL</t>
    </r>
    <r>
      <rPr>
        <sz val="10"/>
        <color theme="1"/>
        <rFont val="Arial"/>
        <family val="2"/>
      </rPr>
      <t xml:space="preserve"> =</t>
    </r>
  </si>
  <si>
    <r>
      <t xml:space="preserve">     </t>
    </r>
    <r>
      <rPr>
        <u/>
        <sz val="10"/>
        <color theme="1"/>
        <rFont val="Arial"/>
        <family val="2"/>
      </rPr>
      <t>Note:</t>
    </r>
    <r>
      <rPr>
        <sz val="10"/>
        <color theme="1"/>
        <rFont val="Arial"/>
        <family val="2"/>
      </rPr>
      <t xml:space="preserve"> D</t>
    </r>
    <r>
      <rPr>
        <vertAlign val="subscript"/>
        <sz val="10"/>
        <color theme="1"/>
        <rFont val="Arial"/>
        <family val="2"/>
      </rPr>
      <t>2</t>
    </r>
    <r>
      <rPr>
        <sz val="10"/>
        <color theme="1"/>
        <rFont val="Arial"/>
        <family val="2"/>
      </rPr>
      <t xml:space="preserve"> may be used as the haunch thickness at midspan for the following items:</t>
    </r>
  </si>
  <si>
    <r>
      <t xml:space="preserve">               </t>
    </r>
    <r>
      <rPr>
        <sz val="10"/>
        <color theme="1"/>
        <rFont val="Calibri"/>
        <family val="2"/>
      </rPr>
      <t>•</t>
    </r>
    <r>
      <rPr>
        <sz val="10"/>
        <color theme="1"/>
        <rFont val="Arial"/>
        <family val="2"/>
      </rPr>
      <t xml:space="preserve"> Calculating Δ</t>
    </r>
    <r>
      <rPr>
        <vertAlign val="subscript"/>
        <sz val="10"/>
        <color theme="1"/>
        <rFont val="Arial"/>
        <family val="2"/>
      </rPr>
      <t>DL</t>
    </r>
    <r>
      <rPr>
        <sz val="10"/>
        <color theme="1"/>
        <rFont val="Arial"/>
        <family val="2"/>
      </rPr>
      <t xml:space="preserve"> reported on the girder sheet and used in setting deck elevations</t>
    </r>
  </si>
  <si>
    <r>
      <t xml:space="preserve">               </t>
    </r>
    <r>
      <rPr>
        <sz val="10"/>
        <color theme="1"/>
        <rFont val="Calibri"/>
        <family val="2"/>
      </rPr>
      <t>•</t>
    </r>
    <r>
      <rPr>
        <sz val="10"/>
        <color theme="1"/>
        <rFont val="Arial"/>
        <family val="2"/>
      </rPr>
      <t xml:space="preserve"> Calculating haunch concrete quantities</t>
    </r>
  </si>
  <si>
    <r>
      <t>Over-camber tolerance, δ</t>
    </r>
    <r>
      <rPr>
        <vertAlign val="subscript"/>
        <sz val="10"/>
        <color theme="1"/>
        <rFont val="Arial"/>
        <family val="2"/>
      </rPr>
      <t>over</t>
    </r>
    <r>
      <rPr>
        <sz val="10"/>
        <color theme="1"/>
        <rFont val="Arial"/>
        <family val="2"/>
      </rPr>
      <t xml:space="preserve"> = </t>
    </r>
  </si>
  <si>
    <r>
      <t>δ</t>
    </r>
    <r>
      <rPr>
        <vertAlign val="subscript"/>
        <sz val="10"/>
        <color theme="1"/>
        <rFont val="Arial"/>
        <family val="2"/>
      </rPr>
      <t>over</t>
    </r>
    <r>
      <rPr>
        <sz val="10"/>
        <color theme="1"/>
        <rFont val="Arial"/>
        <family val="2"/>
      </rPr>
      <t xml:space="preserve"> = </t>
    </r>
  </si>
  <si>
    <r>
      <t>Under-camber tolerance, δ</t>
    </r>
    <r>
      <rPr>
        <vertAlign val="subscript"/>
        <sz val="10"/>
        <color theme="1"/>
        <rFont val="Arial"/>
        <family val="2"/>
      </rPr>
      <t>under</t>
    </r>
    <r>
      <rPr>
        <sz val="10"/>
        <color theme="1"/>
        <rFont val="Arial"/>
        <family val="2"/>
      </rPr>
      <t xml:space="preserve"> = </t>
    </r>
  </si>
  <si>
    <r>
      <t>δ</t>
    </r>
    <r>
      <rPr>
        <vertAlign val="subscript"/>
        <sz val="10"/>
        <color theme="1"/>
        <rFont val="Arial"/>
        <family val="2"/>
      </rPr>
      <t>under</t>
    </r>
    <r>
      <rPr>
        <sz val="10"/>
        <color theme="1"/>
        <rFont val="Arial"/>
        <family val="2"/>
      </rPr>
      <t xml:space="preserve"> = </t>
    </r>
  </si>
  <si>
    <r>
      <t>Minimum haunch at midspan, D</t>
    </r>
    <r>
      <rPr>
        <vertAlign val="subscript"/>
        <sz val="10"/>
        <color theme="1"/>
        <rFont val="Arial"/>
        <family val="2"/>
      </rPr>
      <t>2,over</t>
    </r>
    <r>
      <rPr>
        <sz val="10"/>
        <color theme="1"/>
        <rFont val="Arial"/>
        <family val="2"/>
      </rPr>
      <t xml:space="preserve"> =</t>
    </r>
  </si>
  <si>
    <r>
      <t>D</t>
    </r>
    <r>
      <rPr>
        <vertAlign val="subscript"/>
        <sz val="10"/>
        <color theme="1"/>
        <rFont val="Arial"/>
        <family val="2"/>
      </rPr>
      <t>2,over</t>
    </r>
    <r>
      <rPr>
        <sz val="10"/>
        <color theme="1"/>
        <rFont val="Arial"/>
        <family val="2"/>
      </rPr>
      <t xml:space="preserve"> =</t>
    </r>
  </si>
  <si>
    <r>
      <t>Maximum haunch at midspan, D</t>
    </r>
    <r>
      <rPr>
        <vertAlign val="subscript"/>
        <sz val="10"/>
        <color theme="1"/>
        <rFont val="Arial"/>
        <family val="2"/>
      </rPr>
      <t>2,under</t>
    </r>
    <r>
      <rPr>
        <sz val="10"/>
        <color theme="1"/>
        <rFont val="Arial"/>
        <family val="2"/>
      </rPr>
      <t xml:space="preserve"> =</t>
    </r>
  </si>
  <si>
    <r>
      <t>D</t>
    </r>
    <r>
      <rPr>
        <vertAlign val="subscript"/>
        <sz val="10"/>
        <color theme="1"/>
        <rFont val="Arial"/>
        <family val="2"/>
      </rPr>
      <t>2,under</t>
    </r>
    <r>
      <rPr>
        <sz val="10"/>
        <color theme="1"/>
        <rFont val="Arial"/>
        <family val="2"/>
      </rPr>
      <t xml:space="preserve"> =</t>
    </r>
  </si>
  <si>
    <r>
      <t>Weighted average haunch for DL, D</t>
    </r>
    <r>
      <rPr>
        <vertAlign val="subscript"/>
        <sz val="10"/>
        <color theme="1"/>
        <rFont val="Arial"/>
        <family val="2"/>
      </rPr>
      <t>avg,DL,under</t>
    </r>
    <r>
      <rPr>
        <sz val="10"/>
        <color theme="1"/>
        <rFont val="Arial"/>
        <family val="2"/>
      </rPr>
      <t xml:space="preserve"> =</t>
    </r>
  </si>
  <si>
    <r>
      <t>D</t>
    </r>
    <r>
      <rPr>
        <vertAlign val="subscript"/>
        <sz val="10"/>
        <color theme="1"/>
        <rFont val="Arial"/>
        <family val="2"/>
      </rPr>
      <t>avg,DL,under</t>
    </r>
    <r>
      <rPr>
        <sz val="10"/>
        <color theme="1"/>
        <rFont val="Arial"/>
        <family val="2"/>
      </rPr>
      <t xml:space="preserve"> =</t>
    </r>
  </si>
  <si>
    <r>
      <t>DL defl. (revised using D</t>
    </r>
    <r>
      <rPr>
        <vertAlign val="subscript"/>
        <sz val="10"/>
        <color theme="1"/>
        <rFont val="Arial"/>
        <family val="2"/>
      </rPr>
      <t>avg,DL,under</t>
    </r>
    <r>
      <rPr>
        <sz val="10"/>
        <color theme="1"/>
        <rFont val="Arial"/>
        <family val="2"/>
      </rPr>
      <t>), Δ</t>
    </r>
    <r>
      <rPr>
        <vertAlign val="subscript"/>
        <sz val="10"/>
        <color theme="1"/>
        <rFont val="Arial"/>
        <family val="2"/>
      </rPr>
      <t>DL,under</t>
    </r>
    <r>
      <rPr>
        <sz val="10"/>
        <color theme="1"/>
        <rFont val="Arial"/>
        <family val="2"/>
      </rPr>
      <t xml:space="preserve"> =</t>
    </r>
  </si>
  <si>
    <r>
      <t xml:space="preserve">    </t>
    </r>
    <r>
      <rPr>
        <u/>
        <sz val="10"/>
        <color theme="1"/>
        <rFont val="Arial"/>
        <family val="2"/>
      </rPr>
      <t>Note:</t>
    </r>
    <r>
      <rPr>
        <sz val="10"/>
        <color theme="1"/>
        <rFont val="Arial"/>
        <family val="2"/>
      </rPr>
      <t xml:space="preserve"> Girder has been designed for all strength and service criteria using the following:</t>
    </r>
  </si>
  <si>
    <r>
      <t xml:space="preserve">               </t>
    </r>
    <r>
      <rPr>
        <sz val="10"/>
        <color theme="1"/>
        <rFont val="Calibri"/>
        <family val="2"/>
      </rPr>
      <t>•</t>
    </r>
    <r>
      <rPr>
        <sz val="10"/>
        <color theme="1"/>
        <rFont val="Arial"/>
        <family val="2"/>
      </rPr>
      <t xml:space="preserve"> D</t>
    </r>
    <r>
      <rPr>
        <vertAlign val="subscript"/>
        <sz val="10"/>
        <color theme="1"/>
        <rFont val="Arial"/>
        <family val="2"/>
      </rPr>
      <t>2,under</t>
    </r>
    <r>
      <rPr>
        <sz val="10"/>
        <color theme="1"/>
        <rFont val="Arial"/>
        <family val="2"/>
      </rPr>
      <t xml:space="preserve"> as the haunch at midspan for composite section properties</t>
    </r>
  </si>
  <si>
    <r>
      <t xml:space="preserve">               </t>
    </r>
    <r>
      <rPr>
        <sz val="10"/>
        <color theme="1"/>
        <rFont val="Calibri"/>
        <family val="2"/>
      </rPr>
      <t>•</t>
    </r>
    <r>
      <rPr>
        <sz val="10"/>
        <color theme="1"/>
        <rFont val="Arial"/>
        <family val="2"/>
      </rPr>
      <t xml:space="preserve"> D</t>
    </r>
    <r>
      <rPr>
        <vertAlign val="subscript"/>
        <sz val="10"/>
        <color theme="1"/>
        <rFont val="Arial"/>
        <family val="2"/>
      </rPr>
      <t>avg,DL,under</t>
    </r>
    <r>
      <rPr>
        <sz val="10"/>
        <color theme="1"/>
        <rFont val="Arial"/>
        <family val="2"/>
      </rPr>
      <t xml:space="preserve"> as the weighted average haunch thickness for dead load</t>
    </r>
  </si>
  <si>
    <r>
      <t xml:space="preserve">               </t>
    </r>
    <r>
      <rPr>
        <sz val="10"/>
        <color theme="1"/>
        <rFont val="Calibri"/>
        <family val="2"/>
      </rPr>
      <t>•</t>
    </r>
    <r>
      <rPr>
        <sz val="10"/>
        <color theme="1"/>
        <rFont val="Arial"/>
        <family val="2"/>
      </rPr>
      <t xml:space="preserve"> Girder design compressive strength, f'c per BDM Section 5.3.1.2</t>
    </r>
  </si>
  <si>
    <t>A proposed haunch of 3 in. at CL of girder at supports passed all required checks. The haunch at supports was intentionally minimized to avoid an excessively thick haunch at midspan.
The example shows how a crest vertical curve adds to the haunch thickness at midspan and, in this case, results in a thicker estimated haunch at midspan than at supports. The haunch thickness at midspan is partially offset by the apparent sag effect of chording girders on a horizontally curved bridge deck. 
Other geometric situations that will impact the haunch depth include flared girders and deck cross-slope transitions.</t>
  </si>
  <si>
    <r>
      <t>Proposed deck thickness at CL abut., D</t>
    </r>
    <r>
      <rPr>
        <vertAlign val="subscript"/>
        <sz val="10"/>
        <color theme="1"/>
        <rFont val="Arial"/>
        <family val="2"/>
      </rPr>
      <t>1</t>
    </r>
    <r>
      <rPr>
        <sz val="10"/>
        <color theme="1"/>
        <rFont val="Arial"/>
        <family val="2"/>
      </rPr>
      <t xml:space="preserve"> = D</t>
    </r>
    <r>
      <rPr>
        <vertAlign val="subscript"/>
        <sz val="10"/>
        <color theme="1"/>
        <rFont val="Arial"/>
        <family val="2"/>
      </rPr>
      <t>3</t>
    </r>
    <r>
      <rPr>
        <sz val="10"/>
        <color theme="1"/>
        <rFont val="Arial"/>
        <family val="2"/>
      </rPr>
      <t xml:space="preserve"> =</t>
    </r>
  </si>
  <si>
    <r>
      <t>Assumed weighted average deck thickness for DL, D</t>
    </r>
    <r>
      <rPr>
        <vertAlign val="subscript"/>
        <sz val="10"/>
        <color theme="1"/>
        <rFont val="Arial"/>
        <family val="2"/>
      </rPr>
      <t>avg,DL</t>
    </r>
    <r>
      <rPr>
        <sz val="10"/>
        <color theme="1"/>
        <rFont val="Arial"/>
        <family val="2"/>
      </rPr>
      <t xml:space="preserve"> =</t>
    </r>
  </si>
  <si>
    <r>
      <t>Estimated deck thickness at midspan, D</t>
    </r>
    <r>
      <rPr>
        <vertAlign val="subscript"/>
        <sz val="10"/>
        <color theme="1"/>
        <rFont val="Arial"/>
        <family val="2"/>
      </rPr>
      <t>2</t>
    </r>
    <r>
      <rPr>
        <sz val="10"/>
        <color theme="1"/>
        <rFont val="Arial"/>
        <family val="2"/>
      </rPr>
      <t xml:space="preserve"> =</t>
    </r>
  </si>
  <si>
    <r>
      <t>Actual weighted avg thickness for DL, D</t>
    </r>
    <r>
      <rPr>
        <vertAlign val="subscript"/>
        <sz val="10"/>
        <color theme="1"/>
        <rFont val="Arial"/>
        <family val="2"/>
      </rPr>
      <t>avg,DL</t>
    </r>
    <r>
      <rPr>
        <sz val="10"/>
        <color theme="1"/>
        <rFont val="Arial"/>
        <family val="2"/>
      </rPr>
      <t xml:space="preserve"> =</t>
    </r>
  </si>
  <si>
    <r>
      <t>OK, D</t>
    </r>
    <r>
      <rPr>
        <b/>
        <vertAlign val="subscript"/>
        <sz val="10"/>
        <color rgb="FFFF0000"/>
        <rFont val="Arial"/>
        <family val="2"/>
      </rPr>
      <t>avg,DL</t>
    </r>
    <r>
      <rPr>
        <b/>
        <sz val="10"/>
        <color rgb="FFFF0000"/>
        <rFont val="Arial"/>
        <family val="2"/>
      </rPr>
      <t xml:space="preserve"> matches assumed weighted average thickness for dead loads</t>
    </r>
  </si>
  <si>
    <t xml:space="preserve">               • Calculating deck concrete quantity</t>
  </si>
  <si>
    <r>
      <t xml:space="preserve">     </t>
    </r>
    <r>
      <rPr>
        <u/>
        <sz val="10"/>
        <color theme="1"/>
        <rFont val="Arial"/>
        <family val="2"/>
      </rPr>
      <t>Note:</t>
    </r>
    <r>
      <rPr>
        <sz val="10"/>
        <color theme="1"/>
        <rFont val="Arial"/>
        <family val="2"/>
      </rPr>
      <t xml:space="preserve"> Use D</t>
    </r>
    <r>
      <rPr>
        <vertAlign val="subscript"/>
        <sz val="10"/>
        <color theme="1"/>
        <rFont val="Arial"/>
        <family val="2"/>
      </rPr>
      <t>2</t>
    </r>
    <r>
      <rPr>
        <sz val="10"/>
        <color theme="1"/>
        <rFont val="Arial"/>
        <family val="2"/>
      </rPr>
      <t xml:space="preserve"> as the deck thickness at midspan for the following items:</t>
    </r>
  </si>
  <si>
    <r>
      <t xml:space="preserve">               • Calculating Δ</t>
    </r>
    <r>
      <rPr>
        <vertAlign val="subscript"/>
        <sz val="10"/>
        <color theme="1"/>
        <rFont val="Arial"/>
        <family val="2"/>
      </rPr>
      <t>DL</t>
    </r>
    <r>
      <rPr>
        <sz val="10"/>
        <color theme="1"/>
        <rFont val="Arial"/>
        <family val="2"/>
      </rPr>
      <t xml:space="preserve"> reported on the girder sheet and used in setting deck elevations</t>
    </r>
  </si>
  <si>
    <r>
      <t>Weighted avg thickness for quantities, D</t>
    </r>
    <r>
      <rPr>
        <vertAlign val="subscript"/>
        <sz val="10"/>
        <color theme="1"/>
        <rFont val="Arial"/>
        <family val="2"/>
      </rPr>
      <t>avg,QTY</t>
    </r>
    <r>
      <rPr>
        <sz val="10"/>
        <color theme="1"/>
        <rFont val="Arial"/>
        <family val="2"/>
      </rPr>
      <t xml:space="preserve"> =</t>
    </r>
  </si>
  <si>
    <r>
      <t>D</t>
    </r>
    <r>
      <rPr>
        <vertAlign val="subscript"/>
        <sz val="10"/>
        <color theme="1"/>
        <rFont val="Arial"/>
        <family val="2"/>
      </rPr>
      <t>avg,QTY</t>
    </r>
    <r>
      <rPr>
        <sz val="10"/>
        <color theme="1"/>
        <rFont val="Arial"/>
        <family val="2"/>
      </rPr>
      <t xml:space="preserve"> =</t>
    </r>
  </si>
  <si>
    <r>
      <t>δ</t>
    </r>
    <r>
      <rPr>
        <vertAlign val="subscript"/>
        <sz val="10"/>
        <color theme="1"/>
        <rFont val="Arial"/>
        <family val="2"/>
      </rPr>
      <t>over</t>
    </r>
    <r>
      <rPr>
        <sz val="10"/>
        <color theme="1"/>
        <rFont val="Arial"/>
        <family val="2"/>
      </rPr>
      <t xml:space="preserve"> </t>
    </r>
  </si>
  <si>
    <r>
      <t>Max. deck thickness at midspan, D</t>
    </r>
    <r>
      <rPr>
        <vertAlign val="subscript"/>
        <sz val="10"/>
        <color theme="1"/>
        <rFont val="Arial"/>
        <family val="2"/>
      </rPr>
      <t>2,under</t>
    </r>
    <r>
      <rPr>
        <sz val="10"/>
        <color theme="1"/>
        <rFont val="Arial"/>
        <family val="2"/>
      </rPr>
      <t xml:space="preserve"> =</t>
    </r>
  </si>
  <si>
    <r>
      <t>Weighted avg. thickness for DL, D</t>
    </r>
    <r>
      <rPr>
        <vertAlign val="subscript"/>
        <sz val="10"/>
        <color theme="1"/>
        <rFont val="Arial"/>
        <family val="2"/>
      </rPr>
      <t>avg,DL,under</t>
    </r>
    <r>
      <rPr>
        <sz val="10"/>
        <color theme="1"/>
        <rFont val="Arial"/>
        <family val="2"/>
      </rPr>
      <t xml:space="preserve"> =</t>
    </r>
  </si>
  <si>
    <r>
      <t>Deflection (revised using D</t>
    </r>
    <r>
      <rPr>
        <vertAlign val="subscript"/>
        <sz val="10"/>
        <color theme="1"/>
        <rFont val="Arial"/>
        <family val="2"/>
      </rPr>
      <t>avg,DL,under</t>
    </r>
    <r>
      <rPr>
        <sz val="10"/>
        <color theme="1"/>
        <rFont val="Arial"/>
        <family val="2"/>
      </rPr>
      <t>), Δ</t>
    </r>
    <r>
      <rPr>
        <vertAlign val="subscript"/>
        <sz val="10"/>
        <color theme="1"/>
        <rFont val="Arial"/>
        <family val="2"/>
      </rPr>
      <t>DL,under</t>
    </r>
    <r>
      <rPr>
        <sz val="10"/>
        <color theme="1"/>
        <rFont val="Arial"/>
        <family val="2"/>
      </rPr>
      <t xml:space="preserve"> =</t>
    </r>
  </si>
  <si>
    <r>
      <t xml:space="preserve">               </t>
    </r>
    <r>
      <rPr>
        <sz val="10"/>
        <color theme="1"/>
        <rFont val="Calibri"/>
        <family val="2"/>
      </rPr>
      <t>•</t>
    </r>
    <r>
      <rPr>
        <sz val="10"/>
        <color theme="1"/>
        <rFont val="Arial"/>
        <family val="2"/>
      </rPr>
      <t xml:space="preserve"> D</t>
    </r>
    <r>
      <rPr>
        <vertAlign val="subscript"/>
        <sz val="10"/>
        <color theme="1"/>
        <rFont val="Arial"/>
        <family val="2"/>
      </rPr>
      <t>avg,DL,under</t>
    </r>
    <r>
      <rPr>
        <sz val="10"/>
        <color theme="1"/>
        <rFont val="Arial"/>
        <family val="2"/>
      </rPr>
      <t xml:space="preserve"> as the weighted average deck thickness for dead load</t>
    </r>
  </si>
  <si>
    <r>
      <t xml:space="preserve">     </t>
    </r>
    <r>
      <rPr>
        <u/>
        <sz val="10"/>
        <color theme="1"/>
        <rFont val="Arial"/>
        <family val="2"/>
      </rPr>
      <t>Note:</t>
    </r>
    <r>
      <rPr>
        <sz val="10"/>
        <color theme="1"/>
        <rFont val="Arial"/>
        <family val="2"/>
      </rPr>
      <t xml:space="preserve"> Add a plan note requiring that shims be removed only as necessary to
     maintain a 5 in. minimum deck thickness.</t>
    </r>
  </si>
  <si>
    <r>
      <t>OK, D</t>
    </r>
    <r>
      <rPr>
        <b/>
        <vertAlign val="subscript"/>
        <sz val="10"/>
        <color rgb="FFFF0000"/>
        <rFont val="Arial"/>
        <family val="2"/>
      </rPr>
      <t>2</t>
    </r>
    <r>
      <rPr>
        <b/>
        <sz val="10"/>
        <color rgb="FFFF0000"/>
        <rFont val="Arial"/>
        <family val="2"/>
      </rPr>
      <t xml:space="preserve"> &gt; minimum deck thickness of 5 in.</t>
    </r>
  </si>
  <si>
    <r>
      <t xml:space="preserve">               </t>
    </r>
    <r>
      <rPr>
        <sz val="10"/>
        <color theme="1"/>
        <rFont val="Calibri"/>
        <family val="2"/>
      </rPr>
      <t>•</t>
    </r>
    <r>
      <rPr>
        <sz val="10"/>
        <color theme="1"/>
        <rFont val="Arial"/>
        <family val="2"/>
      </rPr>
      <t xml:space="preserve"> D</t>
    </r>
    <r>
      <rPr>
        <vertAlign val="subscript"/>
        <sz val="10"/>
        <color theme="1"/>
        <rFont val="Arial"/>
        <family val="2"/>
      </rPr>
      <t>2,under</t>
    </r>
    <r>
      <rPr>
        <sz val="10"/>
        <color theme="1"/>
        <rFont val="Arial"/>
        <family val="2"/>
      </rPr>
      <t xml:space="preserve"> as the structural deck thickness at midspan</t>
    </r>
  </si>
  <si>
    <r>
      <t xml:space="preserve">A proposed deck thickness of 8 in. at the supports was determined to be acceptable. Using shims at the bearing seats as a strategy for addressing girder over-camber results in the following:
      </t>
    </r>
    <r>
      <rPr>
        <sz val="10"/>
        <color theme="1"/>
        <rFont val="Calibri"/>
        <family val="2"/>
      </rPr>
      <t xml:space="preserve">• </t>
    </r>
    <r>
      <rPr>
        <sz val="10"/>
        <color theme="1"/>
        <rFont val="Arial"/>
        <family val="2"/>
      </rPr>
      <t xml:space="preserve">Reduces specified deck thickness by 2.38 in 
      </t>
    </r>
    <r>
      <rPr>
        <sz val="10"/>
        <color theme="1"/>
        <rFont val="Calibri"/>
        <family val="2"/>
      </rPr>
      <t xml:space="preserve">• </t>
    </r>
    <r>
      <rPr>
        <sz val="10"/>
        <color theme="1"/>
        <rFont val="Arial"/>
        <family val="2"/>
      </rPr>
      <t xml:space="preserve">Reduces dead load deflection by 0.57 in. for the girder sag check (under-camber case)
      </t>
    </r>
    <r>
      <rPr>
        <sz val="10"/>
        <color theme="1"/>
        <rFont val="Calibri"/>
        <family val="2"/>
      </rPr>
      <t xml:space="preserve">• </t>
    </r>
    <r>
      <rPr>
        <sz val="10"/>
        <color theme="1"/>
        <rFont val="Arial"/>
        <family val="2"/>
      </rPr>
      <t xml:space="preserve">Reduces deck concrete quantity by 32 cubic yards
Using the optional actual average girder strengths for camber and dead load deflections has the effect of reducing the predicted camber and dead load deflection magnitudes. The corresponding camber tolerances also decrease in magnitude as a result.
The combined strategies of using shims to account for over-camber and using the actual average girder strengths for predicted camber and dead load deflections may be advantageous when designing slender side-by-side box girders or slabs that would otherwise have difficulty meeting sag criteria.
</t>
    </r>
  </si>
  <si>
    <r>
      <rPr>
        <b/>
        <sz val="11"/>
        <color theme="1"/>
        <rFont val="Arial"/>
        <family val="2"/>
      </rPr>
      <t>PROBLEM  STATEMENT</t>
    </r>
    <r>
      <rPr>
        <sz val="10"/>
        <color theme="1"/>
        <rFont val="Arial"/>
        <family val="2"/>
      </rPr>
      <t xml:space="preserve">
Case 1 illustrates how to set the haunch at supports for a BT girder bridge.  Partial depth precast deck panels will be allowed, thus a minimum haunch thickness of 1 in. will be maintained at all locations. At supports, an additional 0.5 in. is provided for construction tolerance, giving a total min. haunch of 1.5 in. required at supports. See Section 5.5.2.1 of this BDM for more information. 
The profile grade of the bridge is a crest vertical curve, with the bridge alignment on a horizontal curve with a constant cross-slope. The bridge is supported by chorded girders. The example shows how both the vertical and horizontal deck geometrics affect the deck profile above the girders, and thereby affect the haunch depths. 
For this example, the design f'c per BDM Section 5.3.1.2 was used for the given predicted girder cambers and DL deflections, not the optional actual values permitted in BDM Section 5.5.2.1.D.  
The dead load deflections given in this example do not contain an increase for long-term effects, permissible per BDM Section 5.5.2.1.E of this BDM. 
Positive values indicate upward camber or deflection.</t>
    </r>
  </si>
  <si>
    <t>GIVENS</t>
  </si>
  <si>
    <t>GIVENS (Continued):</t>
  </si>
  <si>
    <t>CALCULATIONS</t>
  </si>
  <si>
    <t>CALCULATIONS  (Continued):</t>
  </si>
  <si>
    <t>CALCULATIONS (Continued):</t>
  </si>
  <si>
    <t>CONCLUSION</t>
  </si>
  <si>
    <r>
      <rPr>
        <b/>
        <sz val="11"/>
        <color theme="1"/>
        <rFont val="Arial"/>
        <family val="2"/>
      </rPr>
      <t>PROBLEM STATEMENT:</t>
    </r>
    <r>
      <rPr>
        <b/>
        <sz val="10"/>
        <color theme="1"/>
        <rFont val="Arial"/>
        <family val="2"/>
      </rPr>
      <t xml:space="preserve">
</t>
    </r>
    <r>
      <rPr>
        <sz val="10"/>
        <color theme="1"/>
        <rFont val="Arial"/>
        <family val="2"/>
      </rPr>
      <t>Case 2 illustrates how to set the deck thickness at supports for a side-by-side box girder bridge. The deck thickness at supports is set and verified with similar methodology used to set girder haunches, but without the need to accommodate partial depth deck panels. Per Section 9.5 of this BDM, a minimum deck thickness of 5 in. shall be maintained at all locations of side by side box girder bridges. 
This example uses the option of specifying shims at the bearing seats in lieu of accounting for girder over-camber when checking minimum deck thickness, permissible per Section 5.5.2.1.G of this BDM. Also, the optional actual average values of girder strengths were used in determining the given values of predicted camber and dead load deflection, permissible per BDM Section 5.5.2.1.D. 
The dead load deflections given in this example do not include an increase for long-term effects, permissible per BDM Section 5.5.2.1.E. 
The bridge is on a vertical tangent with a constant deck cross-slope, and the girders are sloped to match. Therefore, the deck geometry does not impact the variable deck thickness.
Positive values indicate upward camber or deflection.</t>
    </r>
  </si>
  <si>
    <t>GIVENS:</t>
  </si>
  <si>
    <t>CALCULATIONS:</t>
  </si>
  <si>
    <r>
      <t>in. (C</t>
    </r>
    <r>
      <rPr>
        <vertAlign val="subscript"/>
        <sz val="10"/>
        <color theme="1"/>
        <rFont val="Arial"/>
        <family val="2"/>
      </rPr>
      <t>dp</t>
    </r>
    <r>
      <rPr>
        <sz val="10"/>
        <color theme="1"/>
        <rFont val="Arial"/>
        <family val="2"/>
      </rPr>
      <t xml:space="preserve"> = P/S Camber - Δ</t>
    </r>
    <r>
      <rPr>
        <vertAlign val="subscript"/>
        <sz val="10"/>
        <color theme="1"/>
        <rFont val="Arial"/>
        <family val="2"/>
      </rPr>
      <t>Girder Self Weight</t>
    </r>
    <r>
      <rPr>
        <sz val="10"/>
        <color theme="1"/>
        <rFont val="Arial"/>
        <family val="2"/>
      </rPr>
      <t>)</t>
    </r>
  </si>
  <si>
    <r>
      <t>OK, D</t>
    </r>
    <r>
      <rPr>
        <b/>
        <vertAlign val="subscript"/>
        <sz val="10"/>
        <rFont val="Arial"/>
        <family val="2"/>
      </rPr>
      <t>1,min</t>
    </r>
    <r>
      <rPr>
        <b/>
        <sz val="10"/>
        <rFont val="Arial"/>
        <family val="2"/>
      </rPr>
      <t xml:space="preserve"> &gt; minimum haunch thickness at supports of 1.50 in.</t>
    </r>
  </si>
  <si>
    <r>
      <t>OK, D</t>
    </r>
    <r>
      <rPr>
        <b/>
        <vertAlign val="subscript"/>
        <sz val="10"/>
        <rFont val="Arial"/>
        <family val="2"/>
      </rPr>
      <t>avg,DL</t>
    </r>
    <r>
      <rPr>
        <b/>
        <sz val="10"/>
        <rFont val="Arial"/>
        <family val="2"/>
      </rPr>
      <t xml:space="preserve"> matches assumed average haunch used for dead loads</t>
    </r>
  </si>
  <si>
    <r>
      <t>OK, D</t>
    </r>
    <r>
      <rPr>
        <b/>
        <vertAlign val="subscript"/>
        <sz val="10"/>
        <rFont val="Arial"/>
        <family val="2"/>
      </rPr>
      <t>2,over</t>
    </r>
    <r>
      <rPr>
        <b/>
        <sz val="10"/>
        <rFont val="Arial"/>
        <family val="2"/>
      </rPr>
      <t xml:space="preserve"> &gt; minimum haunch thickness of 1.00 in. if girders over-camber by 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</si>
</sst>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0\+00.00"/>
  </numFmts>
  <fonts count="23" x14ac:knownFonts="1">
    <font>
      <sz val="11"/>
      <color theme="1"/>
      <name val="Calibri"/>
      <family val="2"/>
      <scheme val="minor"/>
    </font>
    <font>
      <sz val="11"/>
      <color rgb="FF3F3F76"/>
      <name val="Calibri"/>
      <family val="2"/>
      <scheme val="minor"/>
    </font>
    <font>
      <b/>
      <u/>
      <sz val="11"/>
      <color theme="1"/>
      <name val="Arial"/>
      <family val="2"/>
    </font>
    <font>
      <b/>
      <sz val="11"/>
      <color rgb="FFFA7D00"/>
      <name val="Calibri"/>
      <family val="2"/>
      <scheme val="minor"/>
    </font>
    <font>
      <sz val="11"/>
      <color theme="1"/>
      <name val="Arial"/>
      <family val="2"/>
    </font>
    <font>
      <u/>
      <sz val="11"/>
      <color theme="1"/>
      <name val="Arial"/>
      <family val="2"/>
    </font>
    <font>
      <b/>
      <sz val="11"/>
      <color theme="1"/>
      <name val="Arial"/>
      <family val="2"/>
    </font>
    <font>
      <i/>
      <sz val="11"/>
      <color rgb="FF7F7F7F"/>
      <name val="Calibri"/>
      <family val="2"/>
      <scheme val="minor"/>
    </font>
    <font>
      <sz val="10"/>
      <name val="Arial"/>
      <family val="2"/>
    </font>
    <font>
      <b/>
      <sz val="14"/>
      <color theme="1"/>
      <name val="Arial"/>
      <family val="2"/>
    </font>
    <font>
      <b/>
      <sz val="10"/>
      <color theme="1"/>
      <name val="Arial"/>
      <family val="2"/>
    </font>
    <font>
      <sz val="10"/>
      <color theme="1"/>
      <name val="Arial"/>
      <family val="2"/>
    </font>
    <font>
      <vertAlign val="subscript"/>
      <sz val="10"/>
      <color theme="1"/>
      <name val="Arial"/>
      <family val="2"/>
    </font>
    <font>
      <sz val="10"/>
      <color theme="1"/>
      <name val="Calibri"/>
      <family val="2"/>
      <scheme val="minor"/>
    </font>
    <font>
      <u/>
      <sz val="10"/>
      <color theme="1"/>
      <name val="Arial"/>
      <family val="2"/>
    </font>
    <font>
      <vertAlign val="superscript"/>
      <sz val="10"/>
      <color theme="1"/>
      <name val="Arial"/>
      <family val="2"/>
    </font>
    <font>
      <vertAlign val="superscript"/>
      <sz val="10"/>
      <color theme="1"/>
      <name val="Calibri"/>
      <family val="2"/>
      <scheme val="minor"/>
    </font>
    <font>
      <b/>
      <sz val="10"/>
      <color rgb="FFFF0000"/>
      <name val="Arial"/>
      <family val="2"/>
    </font>
    <font>
      <b/>
      <vertAlign val="subscript"/>
      <sz val="10"/>
      <color rgb="FFFF0000"/>
      <name val="Arial"/>
      <family val="2"/>
    </font>
    <font>
      <sz val="10"/>
      <color theme="1"/>
      <name val="Calibri"/>
      <family val="2"/>
    </font>
    <font>
      <b/>
      <sz val="10"/>
      <name val="Arial"/>
      <family val="2"/>
    </font>
    <font>
      <b/>
      <vertAlign val="subscript"/>
      <sz val="10"/>
      <name val="Arial"/>
      <family val="2"/>
    </font>
    <font>
      <b/>
      <sz val="12"/>
      <color theme="1"/>
      <name val="Arial"/>
      <family val="2"/>
    </font>
  </fonts>
  <fills count="7">
    <fill>
      <patternFill patternType="none"/>
    </fill>
    <fill>
      <patternFill patternType="gray125"/>
    </fill>
    <fill>
      <patternFill patternType="solid">
        <fgColor rgb="FFFFCC99"/>
      </patternFill>
    </fill>
    <fill>
      <patternFill patternType="solid">
        <fgColor rgb="FFF2F2F2"/>
      </patternFill>
    </fill>
    <fill>
      <patternFill patternType="solid">
        <fgColor theme="8" tint="0.59999389629810485"/>
        <bgColor indexed="64"/>
      </patternFill>
    </fill>
    <fill>
      <patternFill patternType="solid">
        <fgColor rgb="FFFF0000"/>
        <bgColor indexed="64"/>
      </patternFill>
    </fill>
    <fill>
      <patternFill patternType="solid">
        <fgColor theme="0" tint="-0.14999847407452621"/>
        <bgColor indexed="64"/>
      </patternFill>
    </fill>
  </fills>
  <borders count="6">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1" fillId="2" borderId="1" applyNumberFormat="0" applyAlignment="0" applyProtection="0"/>
    <xf numFmtId="0" fontId="3" fillId="3" borderId="1" applyNumberFormat="0" applyAlignment="0" applyProtection="0"/>
    <xf numFmtId="0" fontId="7" fillId="0" borderId="0" applyNumberFormat="0" applyFill="0" applyBorder="0" applyAlignment="0" applyProtection="0"/>
    <xf numFmtId="0" fontId="8" fillId="0" borderId="0"/>
  </cellStyleXfs>
  <cellXfs count="67">
    <xf numFmtId="0" fontId="0" fillId="0" borderId="0" xfId="0"/>
    <xf numFmtId="0" fontId="2" fillId="0" borderId="0" xfId="0" applyFont="1"/>
    <xf numFmtId="0" fontId="4" fillId="0" borderId="0" xfId="0" applyFont="1"/>
    <xf numFmtId="0" fontId="5" fillId="0" borderId="0" xfId="0" applyFont="1"/>
    <xf numFmtId="0" fontId="4" fillId="0" borderId="0" xfId="0" applyFont="1" applyAlignment="1">
      <alignment horizontal="right"/>
    </xf>
    <xf numFmtId="0" fontId="4" fillId="0" borderId="0" xfId="0" quotePrefix="1" applyFont="1"/>
    <xf numFmtId="0" fontId="6" fillId="0" borderId="0" xfId="0" applyFont="1" applyAlignment="1">
      <alignment horizontal="left"/>
    </xf>
    <xf numFmtId="165" fontId="7" fillId="0" borderId="0" xfId="3" applyNumberFormat="1" applyAlignment="1">
      <alignment horizontal="right"/>
    </xf>
    <xf numFmtId="165" fontId="4" fillId="0" borderId="0" xfId="0" applyNumberFormat="1" applyFont="1" applyAlignment="1">
      <alignment horizontal="center"/>
    </xf>
    <xf numFmtId="165" fontId="4" fillId="0" borderId="0" xfId="2" applyNumberFormat="1" applyFont="1" applyFill="1" applyBorder="1" applyAlignment="1">
      <alignment horizontal="center"/>
    </xf>
    <xf numFmtId="2" fontId="4" fillId="0" borderId="0" xfId="2" applyNumberFormat="1" applyFont="1" applyFill="1" applyBorder="1" applyAlignment="1">
      <alignment horizontal="center"/>
    </xf>
    <xf numFmtId="0" fontId="4" fillId="0" borderId="0" xfId="0" applyFont="1" applyAlignment="1">
      <alignment vertical="center"/>
    </xf>
    <xf numFmtId="0" fontId="4" fillId="0" borderId="0" xfId="0" applyFont="1" applyAlignment="1">
      <alignment horizontal="right" vertical="center"/>
    </xf>
    <xf numFmtId="0" fontId="5"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6" fillId="0" borderId="0" xfId="0" applyFont="1" applyAlignment="1">
      <alignment vertical="center"/>
    </xf>
    <xf numFmtId="165" fontId="4" fillId="0" borderId="0" xfId="2" applyNumberFormat="1" applyFont="1" applyFill="1" applyBorder="1" applyAlignment="1">
      <alignment horizontal="left" vertical="center"/>
    </xf>
    <xf numFmtId="0" fontId="4" fillId="0" borderId="0" xfId="0" applyFont="1" applyAlignment="1">
      <alignment vertical="center" wrapText="1"/>
    </xf>
    <xf numFmtId="0" fontId="5" fillId="0" borderId="0" xfId="0" applyFont="1" applyAlignment="1">
      <alignment vertical="top" wrapText="1"/>
    </xf>
    <xf numFmtId="0" fontId="9" fillId="0" borderId="0" xfId="0" applyFont="1" applyAlignment="1">
      <alignment horizontal="left" vertical="center"/>
    </xf>
    <xf numFmtId="0" fontId="6" fillId="0" borderId="0" xfId="0" applyFont="1" applyAlignment="1">
      <alignment horizontal="center" vertical="center"/>
    </xf>
    <xf numFmtId="0" fontId="11" fillId="0" borderId="0" xfId="0" applyFont="1" applyAlignment="1">
      <alignment vertical="center"/>
    </xf>
    <xf numFmtId="0" fontId="11" fillId="0" borderId="0" xfId="0" applyFont="1" applyAlignment="1">
      <alignment horizontal="right" vertical="center"/>
    </xf>
    <xf numFmtId="1" fontId="8" fillId="4" borderId="1" xfId="1" applyNumberFormat="1" applyFont="1" applyFill="1" applyAlignment="1">
      <alignment horizontal="center" vertical="center"/>
    </xf>
    <xf numFmtId="2" fontId="8" fillId="4" borderId="1" xfId="1" applyNumberFormat="1" applyFont="1" applyFill="1" applyAlignment="1">
      <alignment horizontal="center" vertical="center"/>
    </xf>
    <xf numFmtId="0" fontId="13" fillId="0" borderId="0" xfId="0" applyFont="1" applyAlignment="1">
      <alignment vertical="center"/>
    </xf>
    <xf numFmtId="0" fontId="11" fillId="0" borderId="0" xfId="0" applyFont="1" applyAlignment="1">
      <alignment horizontal="left" vertical="center"/>
    </xf>
    <xf numFmtId="0" fontId="11" fillId="0" borderId="0" xfId="0" applyFont="1"/>
    <xf numFmtId="0" fontId="11" fillId="0" borderId="0" xfId="0" applyFont="1" applyAlignment="1">
      <alignment vertical="center" wrapText="1"/>
    </xf>
    <xf numFmtId="0" fontId="11" fillId="0" borderId="0" xfId="0" quotePrefix="1" applyFont="1" applyAlignment="1">
      <alignment vertical="center"/>
    </xf>
    <xf numFmtId="0" fontId="13" fillId="0" borderId="0" xfId="0" applyFont="1"/>
    <xf numFmtId="0" fontId="14" fillId="0" borderId="0" xfId="0" applyFont="1" applyAlignment="1">
      <alignment vertical="center"/>
    </xf>
    <xf numFmtId="0" fontId="11" fillId="0" borderId="0" xfId="0" applyFont="1" applyAlignment="1">
      <alignment horizontal="right"/>
    </xf>
    <xf numFmtId="0" fontId="8" fillId="0" borderId="0" xfId="4" applyAlignment="1">
      <alignment horizontal="right" vertical="center"/>
    </xf>
    <xf numFmtId="165" fontId="11" fillId="0" borderId="0" xfId="2" applyNumberFormat="1" applyFont="1" applyFill="1" applyBorder="1" applyAlignment="1">
      <alignment horizontal="center" vertical="center"/>
    </xf>
    <xf numFmtId="166" fontId="11" fillId="0" borderId="0" xfId="2" applyNumberFormat="1" applyFont="1" applyFill="1" applyBorder="1" applyAlignment="1">
      <alignment horizontal="center" vertical="center"/>
    </xf>
    <xf numFmtId="2" fontId="11" fillId="0" borderId="0" xfId="2" applyNumberFormat="1" applyFont="1" applyFill="1" applyBorder="1" applyAlignment="1">
      <alignment horizontal="center" vertical="center"/>
    </xf>
    <xf numFmtId="0" fontId="11" fillId="0" borderId="0" xfId="0" applyFont="1" applyAlignment="1">
      <alignment horizontal="center" vertical="center"/>
    </xf>
    <xf numFmtId="2" fontId="11" fillId="0" borderId="2" xfId="2" applyNumberFormat="1" applyFont="1" applyFill="1" applyBorder="1" applyAlignment="1">
      <alignment horizontal="center" vertical="center"/>
    </xf>
    <xf numFmtId="0" fontId="16" fillId="0" borderId="0" xfId="0" applyFont="1"/>
    <xf numFmtId="0" fontId="17" fillId="0" borderId="0" xfId="0" applyFont="1" applyAlignment="1">
      <alignment horizontal="center" vertical="center"/>
    </xf>
    <xf numFmtId="165" fontId="11" fillId="0" borderId="0" xfId="2" applyNumberFormat="1" applyFont="1" applyFill="1" applyBorder="1" applyAlignment="1">
      <alignment horizontal="left" vertical="center"/>
    </xf>
    <xf numFmtId="2" fontId="11" fillId="0" borderId="0" xfId="0" quotePrefix="1" applyNumberFormat="1" applyFont="1" applyAlignment="1">
      <alignment horizontal="center" vertical="center"/>
    </xf>
    <xf numFmtId="2" fontId="11" fillId="0" borderId="0" xfId="0" applyNumberFormat="1" applyFont="1" applyAlignment="1">
      <alignment horizontal="center" vertical="center"/>
    </xf>
    <xf numFmtId="0" fontId="11" fillId="0" borderId="0" xfId="0" applyFont="1" applyAlignment="1">
      <alignment horizontal="left" vertical="center" wrapText="1"/>
    </xf>
    <xf numFmtId="0" fontId="8" fillId="0" borderId="0" xfId="0" applyFont="1" applyAlignment="1">
      <alignment vertical="top" wrapText="1"/>
    </xf>
    <xf numFmtId="0" fontId="6" fillId="0" borderId="0" xfId="0" applyFont="1" applyAlignment="1">
      <alignment vertical="center" wrapText="1"/>
    </xf>
    <xf numFmtId="0" fontId="11" fillId="0" borderId="0" xfId="0" applyFont="1" applyAlignment="1">
      <alignment wrapText="1"/>
    </xf>
    <xf numFmtId="165" fontId="11" fillId="0" borderId="0" xfId="2" applyNumberFormat="1" applyFont="1" applyFill="1" applyBorder="1" applyAlignment="1">
      <alignment vertical="top"/>
    </xf>
    <xf numFmtId="0" fontId="11" fillId="5" borderId="0" xfId="0" applyFont="1" applyFill="1" applyAlignment="1">
      <alignment vertical="center"/>
    </xf>
    <xf numFmtId="1" fontId="8" fillId="6" borderId="1" xfId="1" applyNumberFormat="1" applyFont="1" applyFill="1" applyAlignment="1">
      <alignment horizontal="center" vertical="center"/>
    </xf>
    <xf numFmtId="2" fontId="8" fillId="6" borderId="1" xfId="1" applyNumberFormat="1" applyFont="1" applyFill="1" applyAlignment="1">
      <alignment horizontal="center" vertical="center"/>
    </xf>
    <xf numFmtId="166" fontId="8" fillId="6" borderId="1" xfId="1" applyNumberFormat="1" applyFont="1" applyFill="1" applyAlignment="1">
      <alignment horizontal="center" vertical="center"/>
    </xf>
    <xf numFmtId="0" fontId="8" fillId="6" borderId="1" xfId="1" applyFont="1" applyFill="1" applyAlignment="1">
      <alignment horizontal="center" vertical="center"/>
    </xf>
    <xf numFmtId="164" fontId="8" fillId="6" borderId="1" xfId="1" applyNumberFormat="1" applyFont="1" applyFill="1" applyAlignment="1">
      <alignment horizontal="center" vertical="center"/>
    </xf>
    <xf numFmtId="0" fontId="22" fillId="0" borderId="0" xfId="0" applyFont="1" applyAlignment="1">
      <alignment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0" fillId="0" borderId="5" xfId="0" applyFont="1" applyBorder="1" applyAlignment="1">
      <alignment horizontal="center" vertical="center"/>
    </xf>
    <xf numFmtId="0" fontId="11" fillId="0" borderId="0" xfId="0" applyFont="1" applyAlignment="1">
      <alignment horizontal="left" vertical="top" wrapText="1"/>
    </xf>
    <xf numFmtId="0" fontId="5" fillId="0" borderId="0" xfId="0" applyFont="1" applyAlignment="1">
      <alignment horizontal="left" vertical="top" wrapText="1"/>
    </xf>
    <xf numFmtId="0" fontId="8" fillId="0" borderId="0" xfId="0" applyFont="1" applyAlignment="1">
      <alignment horizontal="left" vertical="top" wrapText="1"/>
    </xf>
    <xf numFmtId="0" fontId="11" fillId="0" borderId="0" xfId="0" applyFont="1" applyAlignment="1">
      <alignment horizontal="left" vertical="center" wrapText="1"/>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cellXfs>
  <cellStyles count="5">
    <cellStyle name="Calculation" xfId="2" builtinId="22"/>
    <cellStyle name="Explanatory Text" xfId="3" builtinId="53"/>
    <cellStyle name="Input" xfId="1" builtinId="20"/>
    <cellStyle name="Normal" xfId="0" builtinId="0"/>
    <cellStyle name="Normal 2"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usernames" Target="revisions/userNames.xml"/><Relationship Id="rId5" Type="http://schemas.openxmlformats.org/officeDocument/2006/relationships/sharedStrings" Target="sharedStrings.xml"/><Relationship Id="rId10" Type="http://schemas.openxmlformats.org/officeDocument/2006/relationships/revisionHeaders" Target="revisions/revisionHeader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oneCellAnchor>
    <xdr:from>
      <xdr:col>7</xdr:col>
      <xdr:colOff>24658</xdr:colOff>
      <xdr:row>19</xdr:row>
      <xdr:rowOff>147918</xdr:rowOff>
    </xdr:from>
    <xdr:ext cx="1714764" cy="288797"/>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7734305" y="3733800"/>
              <a:ext cx="1714764" cy="2887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b="0" i="1">
                            <a:latin typeface="Cambria Math" panose="02040503050406030204" pitchFamily="18" charset="0"/>
                          </a:rPr>
                        </m:ctrlPr>
                      </m:sSubPr>
                      <m:e>
                        <m:r>
                          <m:rPr>
                            <m:sty m:val="p"/>
                          </m:rPr>
                          <a:rPr lang="en-US" sz="1100" b="0" i="0">
                            <a:latin typeface="Cambria Math" panose="02040503050406030204" pitchFamily="18" charset="0"/>
                          </a:rPr>
                          <m:t>ELEV</m:t>
                        </m:r>
                      </m:e>
                      <m:sub>
                        <m:r>
                          <m:rPr>
                            <m:sty m:val="p"/>
                          </m:rPr>
                          <a:rPr lang="en-US" sz="1100" b="0" i="0">
                            <a:latin typeface="Cambria Math" panose="02040503050406030204" pitchFamily="18" charset="0"/>
                          </a:rPr>
                          <m:t>VPC</m:t>
                        </m:r>
                      </m:sub>
                    </m:sSub>
                    <m:r>
                      <a:rPr lang="en-US" sz="1100" b="0" i="0">
                        <a:latin typeface="Cambria Math" panose="02040503050406030204" pitchFamily="18" charset="0"/>
                      </a:rPr>
                      <m:t>+</m:t>
                    </m:r>
                    <m:sSub>
                      <m:sSubPr>
                        <m:ctrlPr>
                          <a:rPr lang="en-US" sz="1100" b="0" i="1">
                            <a:latin typeface="Cambria Math" panose="02040503050406030204" pitchFamily="18" charset="0"/>
                          </a:rPr>
                        </m:ctrlPr>
                      </m:sSubPr>
                      <m:e>
                        <m:r>
                          <m:rPr>
                            <m:sty m:val="p"/>
                          </m:rPr>
                          <a:rPr lang="en-US" sz="1100" b="0" i="0">
                            <a:latin typeface="Cambria Math" panose="02040503050406030204" pitchFamily="18" charset="0"/>
                          </a:rPr>
                          <m:t>g</m:t>
                        </m:r>
                      </m:e>
                      <m:sub>
                        <m:r>
                          <a:rPr lang="en-US" sz="1100" b="0" i="0">
                            <a:latin typeface="Cambria Math" panose="02040503050406030204" pitchFamily="18" charset="0"/>
                          </a:rPr>
                          <m:t>1</m:t>
                        </m:r>
                      </m:sub>
                    </m:sSub>
                    <m:r>
                      <a:rPr lang="en-US" sz="1100" b="0" i="0">
                        <a:latin typeface="Cambria Math" panose="02040503050406030204" pitchFamily="18" charset="0"/>
                      </a:rPr>
                      <m:t>∗</m:t>
                    </m:r>
                    <m:r>
                      <m:rPr>
                        <m:sty m:val="p"/>
                      </m:rPr>
                      <a:rPr lang="en-US" sz="1100" b="0" i="0">
                        <a:latin typeface="Cambria Math" panose="02040503050406030204" pitchFamily="18" charset="0"/>
                      </a:rPr>
                      <m:t>x</m:t>
                    </m:r>
                    <m:r>
                      <a:rPr lang="en-US" sz="1100" b="0" i="0">
                        <a:latin typeface="Cambria Math" panose="02040503050406030204" pitchFamily="18" charset="0"/>
                      </a:rPr>
                      <m:t>+</m:t>
                    </m:r>
                    <m:d>
                      <m:dPr>
                        <m:ctrlPr>
                          <a:rPr lang="en-US" sz="1100" b="0" i="1">
                            <a:latin typeface="Cambria Math" panose="02040503050406030204" pitchFamily="18" charset="0"/>
                          </a:rPr>
                        </m:ctrlPr>
                      </m:dPr>
                      <m:e>
                        <m:f>
                          <m:fPr>
                            <m:ctrlPr>
                              <a:rPr lang="en-US" sz="1100" b="0" i="1">
                                <a:latin typeface="Cambria Math" panose="02040503050406030204" pitchFamily="18" charset="0"/>
                              </a:rPr>
                            </m:ctrlPr>
                          </m:fPr>
                          <m:num>
                            <m:r>
                              <m:rPr>
                                <m:sty m:val="p"/>
                              </m:rPr>
                              <a:rPr lang="en-US" sz="1100" b="0" i="0">
                                <a:latin typeface="Cambria Math" panose="02040503050406030204" pitchFamily="18" charset="0"/>
                              </a:rPr>
                              <m:t>r</m:t>
                            </m:r>
                          </m:num>
                          <m:den>
                            <m:r>
                              <a:rPr lang="en-US" sz="1100" b="0" i="0">
                                <a:latin typeface="Cambria Math" panose="02040503050406030204" pitchFamily="18" charset="0"/>
                              </a:rPr>
                              <m:t>2</m:t>
                            </m:r>
                          </m:den>
                        </m:f>
                      </m:e>
                    </m:d>
                    <m:r>
                      <a:rPr lang="en-US" sz="1100" b="0" i="0">
                        <a:latin typeface="Cambria Math" panose="02040503050406030204" pitchFamily="18" charset="0"/>
                      </a:rPr>
                      <m:t>∗</m:t>
                    </m:r>
                    <m:sSup>
                      <m:sSupPr>
                        <m:ctrlPr>
                          <a:rPr lang="en-US" sz="1100" b="0" i="1">
                            <a:latin typeface="Cambria Math" panose="02040503050406030204" pitchFamily="18" charset="0"/>
                          </a:rPr>
                        </m:ctrlPr>
                      </m:sSupPr>
                      <m:e>
                        <m:r>
                          <m:rPr>
                            <m:sty m:val="p"/>
                          </m:rPr>
                          <a:rPr lang="en-US" sz="1100" b="0" i="0">
                            <a:latin typeface="Cambria Math" panose="02040503050406030204" pitchFamily="18" charset="0"/>
                          </a:rPr>
                          <m:t>x</m:t>
                        </m:r>
                      </m:e>
                      <m:sup>
                        <m:r>
                          <a:rPr lang="en-US" sz="1100" b="0" i="0">
                            <a:latin typeface="Cambria Math" panose="02040503050406030204" pitchFamily="18" charset="0"/>
                          </a:rPr>
                          <m:t>2</m:t>
                        </m:r>
                      </m:sup>
                    </m:sSup>
                  </m:oMath>
                </m:oMathPara>
              </a14:m>
              <a:endParaRPr lang="en-US" sz="1100" b="0" i="0">
                <a:latin typeface="Arial" panose="020B0604020202020204" pitchFamily="34" charset="0"/>
                <a:cs typeface="Arial" panose="020B0604020202020204" pitchFamily="34" charset="0"/>
              </a:endParaRPr>
            </a:p>
          </xdr:txBody>
        </xdr:sp>
      </mc:Choice>
      <mc:Fallback xmlns="">
        <xdr:sp macro="" textlink="">
          <xdr:nvSpPr>
            <xdr:cNvPr id="8" name="TextBox 7"/>
            <xdr:cNvSpPr txBox="1"/>
          </xdr:nvSpPr>
          <xdr:spPr>
            <a:xfrm>
              <a:off x="7734305" y="3733800"/>
              <a:ext cx="1714764" cy="2887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b="0" i="0">
                  <a:latin typeface="Cambria Math" panose="02040503050406030204" pitchFamily="18" charset="0"/>
                </a:rPr>
                <a:t>ELEV_VPC+g_1∗x+(r/2)∗x^2</a:t>
              </a:r>
              <a:endParaRPr lang="en-US" sz="1100" b="0" i="0">
                <a:latin typeface="Arial" panose="020B0604020202020204" pitchFamily="34" charset="0"/>
                <a:cs typeface="Arial" panose="020B0604020202020204" pitchFamily="34" charset="0"/>
              </a:endParaRPr>
            </a:p>
          </xdr:txBody>
        </xdr:sp>
      </mc:Fallback>
    </mc:AlternateContent>
    <xdr:clientData/>
  </xdr:oneCellAnchor>
  <xdr:oneCellAnchor>
    <xdr:from>
      <xdr:col>7</xdr:col>
      <xdr:colOff>10086</xdr:colOff>
      <xdr:row>21</xdr:row>
      <xdr:rowOff>69477</xdr:rowOff>
    </xdr:from>
    <xdr:ext cx="2015424" cy="357085"/>
    <mc:AlternateContent xmlns:mc="http://schemas.openxmlformats.org/markup-compatibility/2006" xmlns:a14="http://schemas.microsoft.com/office/drawing/2010/main">
      <mc:Choice Requires="a14">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7719733" y="4036359"/>
              <a:ext cx="2015424" cy="357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n-US" sz="1100" b="0" i="1">
                            <a:latin typeface="Cambria Math" panose="02040503050406030204" pitchFamily="18" charset="0"/>
                          </a:rPr>
                        </m:ctrlPr>
                      </m:fPr>
                      <m:num>
                        <m:d>
                          <m:dPr>
                            <m:ctrlPr>
                              <a:rPr lang="en-US" sz="1100" b="0" i="1">
                                <a:latin typeface="Cambria Math" panose="02040503050406030204" pitchFamily="18" charset="0"/>
                              </a:rPr>
                            </m:ctrlPr>
                          </m:dPr>
                          <m:e>
                            <m:sSub>
                              <m:sSubPr>
                                <m:ctrlPr>
                                  <a:rPr lang="en-US" sz="1100" b="0" i="1">
                                    <a:latin typeface="Cambria Math" panose="02040503050406030204" pitchFamily="18" charset="0"/>
                                  </a:rPr>
                                </m:ctrlPr>
                              </m:sSubPr>
                              <m:e>
                                <m:r>
                                  <m:rPr>
                                    <m:sty m:val="p"/>
                                  </m:rPr>
                                  <a:rPr lang="en-US" sz="1100" b="0" i="0">
                                    <a:latin typeface="Cambria Math" panose="02040503050406030204" pitchFamily="18" charset="0"/>
                                  </a:rPr>
                                  <m:t>g</m:t>
                                </m:r>
                              </m:e>
                              <m:sub>
                                <m:r>
                                  <a:rPr lang="en-US" sz="1100" b="0" i="0">
                                    <a:latin typeface="Cambria Math" panose="02040503050406030204" pitchFamily="18" charset="0"/>
                                  </a:rPr>
                                  <m:t>2</m:t>
                                </m:r>
                              </m:sub>
                            </m:sSub>
                            <m:r>
                              <a:rPr lang="en-US" sz="1100" b="0" i="0">
                                <a:latin typeface="Cambria Math" panose="02040503050406030204" pitchFamily="18" charset="0"/>
                              </a:rPr>
                              <m:t>−</m:t>
                            </m:r>
                            <m:sSub>
                              <m:sSubPr>
                                <m:ctrlPr>
                                  <a:rPr lang="en-US" sz="1100" b="0" i="1">
                                    <a:latin typeface="Cambria Math" panose="02040503050406030204" pitchFamily="18" charset="0"/>
                                  </a:rPr>
                                </m:ctrlPr>
                              </m:sSubPr>
                              <m:e>
                                <m:r>
                                  <m:rPr>
                                    <m:sty m:val="p"/>
                                  </m:rPr>
                                  <a:rPr lang="en-US" sz="1100" b="0" i="0">
                                    <a:latin typeface="Cambria Math" panose="02040503050406030204" pitchFamily="18" charset="0"/>
                                  </a:rPr>
                                  <m:t>g</m:t>
                                </m:r>
                              </m:e>
                              <m:sub>
                                <m:r>
                                  <a:rPr lang="en-US" sz="1100" b="0" i="0">
                                    <a:latin typeface="Cambria Math" panose="02040503050406030204" pitchFamily="18" charset="0"/>
                                  </a:rPr>
                                  <m:t>1</m:t>
                                </m:r>
                              </m:sub>
                            </m:sSub>
                          </m:e>
                        </m:d>
                      </m:num>
                      <m:den>
                        <m:sSub>
                          <m:sSubPr>
                            <m:ctrlPr>
                              <a:rPr lang="en-US" sz="1100" b="0" i="1">
                                <a:latin typeface="Cambria Math" panose="02040503050406030204" pitchFamily="18" charset="0"/>
                              </a:rPr>
                            </m:ctrlPr>
                          </m:sSubPr>
                          <m:e>
                            <m:r>
                              <m:rPr>
                                <m:sty m:val="p"/>
                              </m:rPr>
                              <a:rPr lang="en-US" sz="1100" b="0" i="0">
                                <a:latin typeface="Cambria Math" panose="02040503050406030204" pitchFamily="18" charset="0"/>
                              </a:rPr>
                              <m:t>L</m:t>
                            </m:r>
                          </m:e>
                          <m:sub>
                            <m:r>
                              <m:rPr>
                                <m:sty m:val="p"/>
                              </m:rPr>
                              <a:rPr lang="en-US" sz="1100" b="0" i="0">
                                <a:latin typeface="Cambria Math" panose="02040503050406030204" pitchFamily="18" charset="0"/>
                              </a:rPr>
                              <m:t>c</m:t>
                            </m:r>
                          </m:sub>
                        </m:sSub>
                      </m:den>
                    </m:f>
                    <m:r>
                      <a:rPr lang="en-US" sz="1100" b="0" i="0">
                        <a:latin typeface="Cambria Math" panose="02040503050406030204" pitchFamily="18" charset="0"/>
                      </a:rPr>
                      <m:t> </m:t>
                    </m:r>
                    <m:d>
                      <m:dPr>
                        <m:ctrlPr>
                          <a:rPr lang="en-US" sz="1100" b="0" i="1">
                            <a:latin typeface="Cambria Math" panose="02040503050406030204" pitchFamily="18" charset="0"/>
                          </a:rPr>
                        </m:ctrlPr>
                      </m:dPr>
                      <m:e>
                        <m:r>
                          <m:rPr>
                            <m:sty m:val="p"/>
                          </m:rPr>
                          <a:rPr lang="en-US" sz="1100" b="0" i="0">
                            <a:latin typeface="Cambria Math" panose="02040503050406030204" pitchFamily="18" charset="0"/>
                          </a:rPr>
                          <m:t>g</m:t>
                        </m:r>
                        <m:r>
                          <a:rPr lang="en-US" sz="1100" b="0" i="0">
                            <a:latin typeface="Cambria Math" panose="02040503050406030204" pitchFamily="18" charset="0"/>
                          </a:rPr>
                          <m:t> </m:t>
                        </m:r>
                        <m:r>
                          <m:rPr>
                            <m:sty m:val="p"/>
                          </m:rPr>
                          <a:rPr lang="en-US" sz="1100" b="0" i="0">
                            <a:latin typeface="Cambria Math" panose="02040503050406030204" pitchFamily="18" charset="0"/>
                          </a:rPr>
                          <m:t>in</m:t>
                        </m:r>
                        <m:r>
                          <a:rPr lang="en-US" sz="1100" b="0" i="0">
                            <a:latin typeface="Cambria Math" panose="02040503050406030204" pitchFamily="18" charset="0"/>
                          </a:rPr>
                          <m:t> % </m:t>
                        </m:r>
                        <m:r>
                          <m:rPr>
                            <m:sty m:val="p"/>
                          </m:rPr>
                          <a:rPr lang="en-US" sz="1100" b="0" i="0">
                            <a:latin typeface="Cambria Math" panose="02040503050406030204" pitchFamily="18" charset="0"/>
                          </a:rPr>
                          <m:t>and</m:t>
                        </m:r>
                        <m:r>
                          <a:rPr lang="en-US" sz="1100" b="0" i="0">
                            <a:latin typeface="Cambria Math" panose="02040503050406030204" pitchFamily="18" charset="0"/>
                          </a:rPr>
                          <m:t> </m:t>
                        </m:r>
                        <m:sSub>
                          <m:sSubPr>
                            <m:ctrlPr>
                              <a:rPr lang="en-US" sz="1100" b="0" i="1">
                                <a:latin typeface="Cambria Math" panose="02040503050406030204" pitchFamily="18" charset="0"/>
                              </a:rPr>
                            </m:ctrlPr>
                          </m:sSubPr>
                          <m:e>
                            <m:r>
                              <m:rPr>
                                <m:sty m:val="p"/>
                              </m:rPr>
                              <a:rPr lang="en-US" sz="1100" b="0" i="0">
                                <a:latin typeface="Cambria Math" panose="02040503050406030204" pitchFamily="18" charset="0"/>
                              </a:rPr>
                              <m:t>L</m:t>
                            </m:r>
                          </m:e>
                          <m:sub>
                            <m:r>
                              <m:rPr>
                                <m:sty m:val="p"/>
                              </m:rPr>
                              <a:rPr lang="en-US" sz="1100" b="0" i="0">
                                <a:latin typeface="Cambria Math" panose="02040503050406030204" pitchFamily="18" charset="0"/>
                              </a:rPr>
                              <m:t>c</m:t>
                            </m:r>
                          </m:sub>
                        </m:sSub>
                        <m:r>
                          <a:rPr lang="en-US" sz="1100" b="0" i="0">
                            <a:latin typeface="Cambria Math" panose="02040503050406030204" pitchFamily="18" charset="0"/>
                          </a:rPr>
                          <m:t> </m:t>
                        </m:r>
                        <m:r>
                          <m:rPr>
                            <m:sty m:val="p"/>
                          </m:rPr>
                          <a:rPr lang="en-US" sz="1100" b="0" i="0">
                            <a:latin typeface="Cambria Math" panose="02040503050406030204" pitchFamily="18" charset="0"/>
                          </a:rPr>
                          <m:t>in</m:t>
                        </m:r>
                        <m:r>
                          <a:rPr lang="en-US" sz="1100" b="0" i="0">
                            <a:latin typeface="Cambria Math" panose="02040503050406030204" pitchFamily="18" charset="0"/>
                          </a:rPr>
                          <m:t> </m:t>
                        </m:r>
                        <m:r>
                          <m:rPr>
                            <m:sty m:val="p"/>
                          </m:rPr>
                          <a:rPr lang="en-US" sz="1100" b="0" i="0">
                            <a:latin typeface="Cambria Math" panose="02040503050406030204" pitchFamily="18" charset="0"/>
                          </a:rPr>
                          <m:t>STA</m:t>
                        </m:r>
                      </m:e>
                    </m:d>
                  </m:oMath>
                </m:oMathPara>
              </a14:m>
              <a:endParaRPr lang="en-US" sz="1100" b="0" i="0"/>
            </a:p>
          </xdr:txBody>
        </xdr:sp>
      </mc:Choice>
      <mc:Fallback xmlns="">
        <xdr:sp macro="" textlink="">
          <xdr:nvSpPr>
            <xdr:cNvPr id="9" name="TextBox 8"/>
            <xdr:cNvSpPr txBox="1"/>
          </xdr:nvSpPr>
          <xdr:spPr>
            <a:xfrm>
              <a:off x="7719733" y="4036359"/>
              <a:ext cx="2015424" cy="357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b="0" i="0">
                  <a:latin typeface="Cambria Math" panose="02040503050406030204" pitchFamily="18" charset="0"/>
                </a:rPr>
                <a:t>((g_2−g_1 ))/L_c   (g in % and L_c  in STA)</a:t>
              </a:r>
              <a:endParaRPr lang="en-US" sz="1100" b="0" i="0"/>
            </a:p>
          </xdr:txBody>
        </xdr:sp>
      </mc:Fallback>
    </mc:AlternateContent>
    <xdr:clientData/>
  </xdr:oneCellAnchor>
  <xdr:oneCellAnchor>
    <xdr:from>
      <xdr:col>7</xdr:col>
      <xdr:colOff>24095</xdr:colOff>
      <xdr:row>23</xdr:row>
      <xdr:rowOff>103095</xdr:rowOff>
    </xdr:from>
    <xdr:ext cx="2212721" cy="289951"/>
    <mc:AlternateContent xmlns:mc="http://schemas.openxmlformats.org/markup-compatibility/2006" xmlns:a14="http://schemas.microsoft.com/office/drawing/2010/main">
      <mc:Choice Requires="a14">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7733742" y="4450977"/>
              <a:ext cx="2212721" cy="2899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b="0" i="1">
                            <a:latin typeface="Cambria Math" panose="02040503050406030204" pitchFamily="18" charset="0"/>
                          </a:rPr>
                        </m:ctrlPr>
                      </m:sSubPr>
                      <m:e>
                        <m:r>
                          <m:rPr>
                            <m:sty m:val="p"/>
                          </m:rPr>
                          <a:rPr lang="en-US" sz="1100" b="0" i="0">
                            <a:latin typeface="Cambria Math" panose="02040503050406030204" pitchFamily="18" charset="0"/>
                          </a:rPr>
                          <m:t>ELEV</m:t>
                        </m:r>
                      </m:e>
                      <m:sub>
                        <m:r>
                          <m:rPr>
                            <m:sty m:val="p"/>
                          </m:rPr>
                          <a:rPr lang="en-US" sz="1100" b="0" i="0">
                            <a:latin typeface="Cambria Math" panose="02040503050406030204" pitchFamily="18" charset="0"/>
                          </a:rPr>
                          <m:t>VPI</m:t>
                        </m:r>
                      </m:sub>
                    </m:sSub>
                    <m:r>
                      <a:rPr lang="en-US" sz="1100" b="0" i="0">
                        <a:latin typeface="Cambria Math" panose="02040503050406030204" pitchFamily="18" charset="0"/>
                      </a:rPr>
                      <m:t>−</m:t>
                    </m:r>
                    <m:f>
                      <m:fPr>
                        <m:ctrlPr>
                          <a:rPr lang="en-US" sz="1100" b="0" i="1">
                            <a:latin typeface="Cambria Math" panose="02040503050406030204" pitchFamily="18" charset="0"/>
                          </a:rPr>
                        </m:ctrlPr>
                      </m:fPr>
                      <m:num>
                        <m:sSub>
                          <m:sSubPr>
                            <m:ctrlPr>
                              <a:rPr lang="en-US" sz="1100" b="0" i="1">
                                <a:latin typeface="Cambria Math" panose="02040503050406030204" pitchFamily="18" charset="0"/>
                              </a:rPr>
                            </m:ctrlPr>
                          </m:sSubPr>
                          <m:e>
                            <m:r>
                              <m:rPr>
                                <m:sty m:val="p"/>
                              </m:rPr>
                              <a:rPr lang="en-US" sz="1100" b="0" i="0">
                                <a:latin typeface="Cambria Math" panose="02040503050406030204" pitchFamily="18" charset="0"/>
                              </a:rPr>
                              <m:t>g</m:t>
                            </m:r>
                          </m:e>
                          <m:sub>
                            <m:r>
                              <a:rPr lang="en-US" sz="1100" b="0" i="0">
                                <a:latin typeface="Cambria Math" panose="02040503050406030204" pitchFamily="18" charset="0"/>
                              </a:rPr>
                              <m:t>1</m:t>
                            </m:r>
                          </m:sub>
                        </m:sSub>
                      </m:num>
                      <m:den>
                        <m:r>
                          <a:rPr lang="en-US" sz="1100" b="0" i="0">
                            <a:latin typeface="Cambria Math" panose="02040503050406030204" pitchFamily="18" charset="0"/>
                          </a:rPr>
                          <m:t>100</m:t>
                        </m:r>
                      </m:den>
                    </m:f>
                    <m:r>
                      <a:rPr lang="en-US" sz="1100" b="0" i="0">
                        <a:latin typeface="Cambria Math" panose="02040503050406030204" pitchFamily="18" charset="0"/>
                      </a:rPr>
                      <m:t>∗</m:t>
                    </m:r>
                    <m:d>
                      <m:dPr>
                        <m:ctrlPr>
                          <a:rPr lang="en-US" sz="1100" b="0" i="1">
                            <a:latin typeface="Cambria Math" panose="02040503050406030204" pitchFamily="18" charset="0"/>
                          </a:rPr>
                        </m:ctrlPr>
                      </m:dPr>
                      <m:e>
                        <m:sSub>
                          <m:sSubPr>
                            <m:ctrlPr>
                              <a:rPr lang="en-US" sz="1100" b="0" i="1">
                                <a:latin typeface="Cambria Math" panose="02040503050406030204" pitchFamily="18" charset="0"/>
                              </a:rPr>
                            </m:ctrlPr>
                          </m:sSubPr>
                          <m:e>
                            <m:r>
                              <m:rPr>
                                <m:sty m:val="p"/>
                              </m:rPr>
                              <a:rPr lang="en-US" sz="1100" b="0" i="0">
                                <a:latin typeface="Cambria Math" panose="02040503050406030204" pitchFamily="18" charset="0"/>
                              </a:rPr>
                              <m:t>STA</m:t>
                            </m:r>
                          </m:e>
                          <m:sub>
                            <m:r>
                              <m:rPr>
                                <m:sty m:val="p"/>
                              </m:rPr>
                              <a:rPr lang="en-US" sz="1100" b="0" i="0">
                                <a:latin typeface="Cambria Math" panose="02040503050406030204" pitchFamily="18" charset="0"/>
                              </a:rPr>
                              <m:t>VPI</m:t>
                            </m:r>
                          </m:sub>
                        </m:sSub>
                        <m:r>
                          <a:rPr lang="en-US" sz="1100" b="0" i="0">
                            <a:latin typeface="Cambria Math" panose="02040503050406030204" pitchFamily="18" charset="0"/>
                          </a:rPr>
                          <m:t>−</m:t>
                        </m:r>
                        <m:sSub>
                          <m:sSubPr>
                            <m:ctrlPr>
                              <a:rPr lang="en-US" sz="1100" b="0" i="1">
                                <a:latin typeface="Cambria Math" panose="02040503050406030204" pitchFamily="18" charset="0"/>
                              </a:rPr>
                            </m:ctrlPr>
                          </m:sSubPr>
                          <m:e>
                            <m:r>
                              <m:rPr>
                                <m:sty m:val="p"/>
                              </m:rPr>
                              <a:rPr lang="en-US" sz="1100" b="0" i="0">
                                <a:latin typeface="Cambria Math" panose="02040503050406030204" pitchFamily="18" charset="0"/>
                              </a:rPr>
                              <m:t>STA</m:t>
                            </m:r>
                          </m:e>
                          <m:sub>
                            <m:r>
                              <m:rPr>
                                <m:sty m:val="p"/>
                              </m:rPr>
                              <a:rPr lang="en-US" sz="1100" b="0" i="0">
                                <a:latin typeface="Cambria Math" panose="02040503050406030204" pitchFamily="18" charset="0"/>
                              </a:rPr>
                              <m:t>VPC</m:t>
                            </m:r>
                          </m:sub>
                        </m:sSub>
                      </m:e>
                    </m:d>
                  </m:oMath>
                </m:oMathPara>
              </a14:m>
              <a:endParaRPr lang="en-US" sz="1100" b="0" i="0"/>
            </a:p>
          </xdr:txBody>
        </xdr:sp>
      </mc:Choice>
      <mc:Fallback xmlns="">
        <xdr:sp macro="" textlink="">
          <xdr:nvSpPr>
            <xdr:cNvPr id="10" name="TextBox 9"/>
            <xdr:cNvSpPr txBox="1"/>
          </xdr:nvSpPr>
          <xdr:spPr>
            <a:xfrm>
              <a:off x="7733742" y="4450977"/>
              <a:ext cx="2212721" cy="2899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b="0" i="0">
                  <a:latin typeface="Cambria Math" panose="02040503050406030204" pitchFamily="18" charset="0"/>
                </a:rPr>
                <a:t>ELEV_VPI−g_1/100∗(STA_VPI−STA_VPC )</a:t>
              </a:r>
              <a:endParaRPr lang="en-US" sz="1100" b="0" i="0"/>
            </a:p>
          </xdr:txBody>
        </xdr:sp>
      </mc:Fallback>
    </mc:AlternateContent>
    <xdr:clientData/>
  </xdr:oneCellAnchor>
  <xdr:oneCellAnchor>
    <xdr:from>
      <xdr:col>7</xdr:col>
      <xdr:colOff>21166</xdr:colOff>
      <xdr:row>25</xdr:row>
      <xdr:rowOff>80681</xdr:rowOff>
    </xdr:from>
    <xdr:ext cx="756041" cy="315792"/>
    <mc:AlternateContent xmlns:mc="http://schemas.openxmlformats.org/markup-compatibility/2006" xmlns:a14="http://schemas.microsoft.com/office/drawing/2010/main">
      <mc:Choice Requires="a14">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7730813" y="4809563"/>
              <a:ext cx="756041" cy="3157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b="0" i="1">
                            <a:latin typeface="Cambria Math" panose="02040503050406030204" pitchFamily="18" charset="0"/>
                          </a:rPr>
                        </m:ctrlPr>
                      </m:sSubPr>
                      <m:e>
                        <m:r>
                          <m:rPr>
                            <m:sty m:val="p"/>
                          </m:rPr>
                          <a:rPr lang="en-US" sz="1100" b="0" i="0">
                            <a:latin typeface="Cambria Math" panose="02040503050406030204" pitchFamily="18" charset="0"/>
                          </a:rPr>
                          <m:t>STA</m:t>
                        </m:r>
                      </m:e>
                      <m:sub>
                        <m:r>
                          <m:rPr>
                            <m:sty m:val="p"/>
                          </m:rPr>
                          <a:rPr lang="en-US" sz="1100" b="0" i="0">
                            <a:latin typeface="Cambria Math" panose="02040503050406030204" pitchFamily="18" charset="0"/>
                          </a:rPr>
                          <m:t>VPI</m:t>
                        </m:r>
                      </m:sub>
                    </m:sSub>
                    <m:r>
                      <a:rPr lang="en-US" sz="1100" b="0" i="0">
                        <a:latin typeface="Cambria Math" panose="02040503050406030204" pitchFamily="18" charset="0"/>
                      </a:rPr>
                      <m:t>−</m:t>
                    </m:r>
                    <m:f>
                      <m:fPr>
                        <m:ctrlPr>
                          <a:rPr lang="en-US" sz="1100" b="0" i="1">
                            <a:latin typeface="Cambria Math" panose="02040503050406030204" pitchFamily="18" charset="0"/>
                          </a:rPr>
                        </m:ctrlPr>
                      </m:fPr>
                      <m:num>
                        <m:sSub>
                          <m:sSubPr>
                            <m:ctrlPr>
                              <a:rPr lang="en-US" sz="1100" b="0" i="1">
                                <a:latin typeface="Cambria Math" panose="02040503050406030204" pitchFamily="18" charset="0"/>
                              </a:rPr>
                            </m:ctrlPr>
                          </m:sSubPr>
                          <m:e>
                            <m:r>
                              <m:rPr>
                                <m:sty m:val="p"/>
                              </m:rPr>
                              <a:rPr lang="en-US" sz="1100" b="0" i="0">
                                <a:latin typeface="Cambria Math" panose="02040503050406030204" pitchFamily="18" charset="0"/>
                              </a:rPr>
                              <m:t>L</m:t>
                            </m:r>
                          </m:e>
                          <m:sub>
                            <m:r>
                              <m:rPr>
                                <m:sty m:val="p"/>
                              </m:rPr>
                              <a:rPr lang="en-US" sz="1100" b="0" i="0">
                                <a:latin typeface="Cambria Math" panose="02040503050406030204" pitchFamily="18" charset="0"/>
                              </a:rPr>
                              <m:t>c</m:t>
                            </m:r>
                          </m:sub>
                        </m:sSub>
                      </m:num>
                      <m:den>
                        <m:r>
                          <a:rPr lang="en-US" sz="1100" b="0" i="0">
                            <a:latin typeface="Cambria Math" panose="02040503050406030204" pitchFamily="18" charset="0"/>
                          </a:rPr>
                          <m:t>2</m:t>
                        </m:r>
                      </m:den>
                    </m:f>
                  </m:oMath>
                </m:oMathPara>
              </a14:m>
              <a:endParaRPr lang="en-US" sz="1100" b="0" i="0"/>
            </a:p>
          </xdr:txBody>
        </xdr:sp>
      </mc:Choice>
      <mc:Fallback xmlns="">
        <xdr:sp macro="" textlink="">
          <xdr:nvSpPr>
            <xdr:cNvPr id="11" name="TextBox 10"/>
            <xdr:cNvSpPr txBox="1"/>
          </xdr:nvSpPr>
          <xdr:spPr>
            <a:xfrm>
              <a:off x="7730813" y="4809563"/>
              <a:ext cx="756041" cy="3157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b="0" i="0">
                  <a:latin typeface="Cambria Math" panose="02040503050406030204" pitchFamily="18" charset="0"/>
                </a:rPr>
                <a:t>STA_VPI−L_c/2</a:t>
              </a:r>
              <a:endParaRPr lang="en-US" sz="1100" b="0" i="0"/>
            </a:p>
          </xdr:txBody>
        </xdr:sp>
      </mc:Fallback>
    </mc:AlternateContent>
    <xdr:clientData/>
  </xdr:oneCellAnchor>
  <xdr:twoCellAnchor editAs="oneCell">
    <xdr:from>
      <xdr:col>0</xdr:col>
      <xdr:colOff>237349</xdr:colOff>
      <xdr:row>19</xdr:row>
      <xdr:rowOff>21980</xdr:rowOff>
    </xdr:from>
    <xdr:to>
      <xdr:col>4</xdr:col>
      <xdr:colOff>1862202</xdr:colOff>
      <xdr:row>26</xdr:row>
      <xdr:rowOff>113347</xdr:rowOff>
    </xdr:to>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648" t="43552" r="3157" b="39134"/>
        <a:stretch/>
      </xdr:blipFill>
      <xdr:spPr>
        <a:xfrm>
          <a:off x="237349" y="3603380"/>
          <a:ext cx="5472953" cy="1424867"/>
        </a:xfrm>
        <a:prstGeom prst="rect">
          <a:avLst/>
        </a:prstGeom>
      </xdr:spPr>
    </xdr:pic>
    <xdr:clientData/>
  </xdr:twoCellAnchor>
  <xdr:twoCellAnchor editAs="oneCell">
    <xdr:from>
      <xdr:col>9</xdr:col>
      <xdr:colOff>57321</xdr:colOff>
      <xdr:row>25</xdr:row>
      <xdr:rowOff>117231</xdr:rowOff>
    </xdr:from>
    <xdr:to>
      <xdr:col>11</xdr:col>
      <xdr:colOff>1059817</xdr:colOff>
      <xdr:row>33</xdr:row>
      <xdr:rowOff>87925</xdr:rowOff>
    </xdr:to>
    <xdr:pic>
      <xdr:nvPicPr>
        <xdr:cNvPr id="17" name="Picture 16">
          <a:extLst>
            <a:ext uri="{FF2B5EF4-FFF2-40B4-BE49-F238E27FC236}">
              <a16:creationId xmlns:a16="http://schemas.microsoft.com/office/drawing/2014/main" id="{00000000-0008-0000-0000-000011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3776" t="36283" r="27871" b="45556"/>
        <a:stretch/>
      </xdr:blipFill>
      <xdr:spPr>
        <a:xfrm>
          <a:off x="9033233" y="4846113"/>
          <a:ext cx="2873878" cy="1494694"/>
        </a:xfrm>
        <a:prstGeom prst="rect">
          <a:avLst/>
        </a:prstGeom>
      </xdr:spPr>
    </xdr:pic>
    <xdr:clientData/>
  </xdr:twoCellAnchor>
  <xdr:twoCellAnchor editAs="oneCell">
    <xdr:from>
      <xdr:col>9</xdr:col>
      <xdr:colOff>44823</xdr:colOff>
      <xdr:row>4</xdr:row>
      <xdr:rowOff>89646</xdr:rowOff>
    </xdr:from>
    <xdr:to>
      <xdr:col>11</xdr:col>
      <xdr:colOff>952500</xdr:colOff>
      <xdr:row>12</xdr:row>
      <xdr:rowOff>11205</xdr:rowOff>
    </xdr:to>
    <xdr:pic>
      <xdr:nvPicPr>
        <xdr:cNvPr id="18" name="Picture 17">
          <a:extLst>
            <a:ext uri="{FF2B5EF4-FFF2-40B4-BE49-F238E27FC236}">
              <a16:creationId xmlns:a16="http://schemas.microsoft.com/office/drawing/2014/main" id="{00000000-0008-0000-0000-000012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26961" t="41803" r="26282" b="40632"/>
        <a:stretch/>
      </xdr:blipFill>
      <xdr:spPr>
        <a:xfrm>
          <a:off x="9020735" y="818028"/>
          <a:ext cx="2779059" cy="1445559"/>
        </a:xfrm>
        <a:prstGeom prst="rect">
          <a:avLst/>
        </a:prstGeom>
      </xdr:spPr>
    </xdr:pic>
    <xdr:clientData/>
  </xdr:twoCellAnchor>
  <xdr:twoCellAnchor editAs="oneCell">
    <xdr:from>
      <xdr:col>15</xdr:col>
      <xdr:colOff>627531</xdr:colOff>
      <xdr:row>0</xdr:row>
      <xdr:rowOff>0</xdr:rowOff>
    </xdr:from>
    <xdr:to>
      <xdr:col>18</xdr:col>
      <xdr:colOff>414620</xdr:colOff>
      <xdr:row>14</xdr:row>
      <xdr:rowOff>2</xdr:rowOff>
    </xdr:to>
    <xdr:pic>
      <xdr:nvPicPr>
        <xdr:cNvPr id="19" name="Picture 18">
          <a:extLst>
            <a:ext uri="{FF2B5EF4-FFF2-40B4-BE49-F238E27FC236}">
              <a16:creationId xmlns:a16="http://schemas.microsoft.com/office/drawing/2014/main" id="{00000000-0008-0000-0000-000013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9601" t="36084" r="40045" b="34232"/>
        <a:stretch/>
      </xdr:blipFill>
      <xdr:spPr>
        <a:xfrm>
          <a:off x="16091649" y="168087"/>
          <a:ext cx="1804147" cy="2442884"/>
        </a:xfrm>
        <a:prstGeom prst="rect">
          <a:avLst/>
        </a:prstGeom>
      </xdr:spPr>
    </xdr:pic>
    <xdr:clientData/>
  </xdr:twoCellAnchor>
  <xdr:oneCellAnchor>
    <xdr:from>
      <xdr:col>6</xdr:col>
      <xdr:colOff>622296</xdr:colOff>
      <xdr:row>39</xdr:row>
      <xdr:rowOff>135247</xdr:rowOff>
    </xdr:from>
    <xdr:ext cx="1605952" cy="315727"/>
    <mc:AlternateContent xmlns:mc="http://schemas.openxmlformats.org/markup-compatibility/2006" xmlns:a14="http://schemas.microsoft.com/office/drawing/2010/main">
      <mc:Choice Requires="a14">
        <xdr:sp macro="" textlink="">
          <xdr:nvSpPr>
            <xdr:cNvPr id="22" name="TextBox 21">
              <a:extLst>
                <a:ext uri="{FF2B5EF4-FFF2-40B4-BE49-F238E27FC236}">
                  <a16:creationId xmlns:a16="http://schemas.microsoft.com/office/drawing/2014/main" id="{00000000-0008-0000-0000-000016000000}"/>
                </a:ext>
              </a:extLst>
            </xdr:cNvPr>
            <xdr:cNvSpPr txBox="1"/>
          </xdr:nvSpPr>
          <xdr:spPr>
            <a:xfrm>
              <a:off x="7704414" y="7531129"/>
              <a:ext cx="1605952" cy="3157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d>
                      <m:dPr>
                        <m:ctrlPr>
                          <a:rPr lang="en-US" sz="1100" b="0" i="1">
                            <a:latin typeface="Cambria Math" panose="02040503050406030204" pitchFamily="18" charset="0"/>
                          </a:rPr>
                        </m:ctrlPr>
                      </m:dPr>
                      <m:e>
                        <m:sSub>
                          <m:sSubPr>
                            <m:ctrlPr>
                              <a:rPr lang="en-US" sz="1100" b="0" i="1">
                                <a:latin typeface="Cambria Math" panose="02040503050406030204" pitchFamily="18" charset="0"/>
                              </a:rPr>
                            </m:ctrlPr>
                          </m:sSubPr>
                          <m:e>
                            <m:r>
                              <m:rPr>
                                <m:sty m:val="p"/>
                              </m:rPr>
                              <a:rPr lang="en-US" sz="1100" b="0" i="0">
                                <a:latin typeface="Cambria Math" panose="02040503050406030204" pitchFamily="18" charset="0"/>
                              </a:rPr>
                              <m:t>ELEV</m:t>
                            </m:r>
                          </m:e>
                          <m:sub>
                            <m:r>
                              <m:rPr>
                                <m:sty m:val="p"/>
                              </m:rPr>
                              <a:rPr lang="en-US" sz="1100" b="0" i="0">
                                <a:latin typeface="Cambria Math" panose="02040503050406030204" pitchFamily="18" charset="0"/>
                              </a:rPr>
                              <m:t>B</m:t>
                            </m:r>
                          </m:sub>
                        </m:sSub>
                        <m:r>
                          <a:rPr lang="en-US" sz="1100" b="0" i="0">
                            <a:latin typeface="Cambria Math" panose="02040503050406030204" pitchFamily="18" charset="0"/>
                          </a:rPr>
                          <m:t>−</m:t>
                        </m:r>
                        <m:sSub>
                          <m:sSubPr>
                            <m:ctrlPr>
                              <a:rPr lang="en-US" sz="1100" b="0" i="1">
                                <a:latin typeface="Cambria Math" panose="02040503050406030204" pitchFamily="18" charset="0"/>
                              </a:rPr>
                            </m:ctrlPr>
                          </m:sSubPr>
                          <m:e>
                            <m:r>
                              <m:rPr>
                                <m:sty m:val="p"/>
                              </m:rPr>
                              <a:rPr lang="en-US" sz="1100" b="0" i="0">
                                <a:latin typeface="Cambria Math" panose="02040503050406030204" pitchFamily="18" charset="0"/>
                              </a:rPr>
                              <m:t>ELEV</m:t>
                            </m:r>
                          </m:e>
                          <m:sub>
                            <m:r>
                              <m:rPr>
                                <m:sty m:val="p"/>
                              </m:rPr>
                              <a:rPr lang="en-US" sz="1100" b="0" i="0">
                                <a:latin typeface="Cambria Math" panose="02040503050406030204" pitchFamily="18" charset="0"/>
                              </a:rPr>
                              <m:t>D</m:t>
                            </m:r>
                          </m:sub>
                        </m:sSub>
                      </m:e>
                    </m:d>
                    <m:r>
                      <a:rPr lang="en-US" sz="1100" b="0" i="0">
                        <a:latin typeface="Cambria Math" panose="02040503050406030204" pitchFamily="18" charset="0"/>
                      </a:rPr>
                      <m:t>∗12</m:t>
                    </m:r>
                    <m:f>
                      <m:fPr>
                        <m:ctrlPr>
                          <a:rPr lang="en-US" sz="1100" b="0" i="1">
                            <a:latin typeface="Cambria Math" panose="02040503050406030204" pitchFamily="18" charset="0"/>
                          </a:rPr>
                        </m:ctrlPr>
                      </m:fPr>
                      <m:num>
                        <m:r>
                          <m:rPr>
                            <m:sty m:val="p"/>
                          </m:rPr>
                          <a:rPr lang="en-US" sz="1100" b="0" i="0">
                            <a:latin typeface="Cambria Math" panose="02040503050406030204" pitchFamily="18" charset="0"/>
                          </a:rPr>
                          <m:t>in</m:t>
                        </m:r>
                        <m:r>
                          <a:rPr lang="en-US" sz="1100" b="0" i="0">
                            <a:latin typeface="Cambria Math" panose="02040503050406030204" pitchFamily="18" charset="0"/>
                          </a:rPr>
                          <m:t>.</m:t>
                        </m:r>
                      </m:num>
                      <m:den>
                        <m:r>
                          <m:rPr>
                            <m:sty m:val="p"/>
                          </m:rPr>
                          <a:rPr lang="en-US" sz="1100" b="0" i="0">
                            <a:latin typeface="Cambria Math" panose="02040503050406030204" pitchFamily="18" charset="0"/>
                          </a:rPr>
                          <m:t>ft</m:t>
                        </m:r>
                      </m:den>
                    </m:f>
                    <m:r>
                      <a:rPr lang="en-US" sz="1100" b="0" i="0">
                        <a:latin typeface="Cambria Math" panose="02040503050406030204" pitchFamily="18" charset="0"/>
                      </a:rPr>
                      <m:t>.</m:t>
                    </m:r>
                  </m:oMath>
                </m:oMathPara>
              </a14:m>
              <a:endParaRPr lang="en-US" sz="1100" b="0" i="0"/>
            </a:p>
          </xdr:txBody>
        </xdr:sp>
      </mc:Choice>
      <mc:Fallback xmlns="">
        <xdr:sp macro="" textlink="">
          <xdr:nvSpPr>
            <xdr:cNvPr id="22" name="TextBox 21"/>
            <xdr:cNvSpPr txBox="1"/>
          </xdr:nvSpPr>
          <xdr:spPr>
            <a:xfrm>
              <a:off x="7704414" y="7531129"/>
              <a:ext cx="1605952" cy="3157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b="0" i="0">
                  <a:latin typeface="Cambria Math" panose="02040503050406030204" pitchFamily="18" charset="0"/>
                </a:rPr>
                <a:t>(ELEV_B−ELEV_D )∗12 (in.)/ft.</a:t>
              </a:r>
              <a:endParaRPr lang="en-US" sz="1100" b="0" i="0"/>
            </a:p>
          </xdr:txBody>
        </xdr:sp>
      </mc:Fallback>
    </mc:AlternateContent>
    <xdr:clientData/>
  </xdr:oneCellAnchor>
  <xdr:oneCellAnchor>
    <xdr:from>
      <xdr:col>7</xdr:col>
      <xdr:colOff>27293</xdr:colOff>
      <xdr:row>42</xdr:row>
      <xdr:rowOff>28256</xdr:rowOff>
    </xdr:from>
    <xdr:ext cx="1431802" cy="172227"/>
    <mc:AlternateContent xmlns:mc="http://schemas.openxmlformats.org/markup-compatibility/2006" xmlns:a14="http://schemas.microsoft.com/office/drawing/2010/main">
      <mc:Choice Requires="a14">
        <xdr:sp macro="" textlink="">
          <xdr:nvSpPr>
            <xdr:cNvPr id="23" name="TextBox 22">
              <a:extLst>
                <a:ext uri="{FF2B5EF4-FFF2-40B4-BE49-F238E27FC236}">
                  <a16:creationId xmlns:a16="http://schemas.microsoft.com/office/drawing/2014/main" id="{00000000-0008-0000-0000-000017000000}"/>
                </a:ext>
              </a:extLst>
            </xdr:cNvPr>
            <xdr:cNvSpPr txBox="1"/>
          </xdr:nvSpPr>
          <xdr:spPr>
            <a:xfrm>
              <a:off x="7736940" y="7995638"/>
              <a:ext cx="14318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b="0" i="0">
                        <a:latin typeface="Cambria Math" panose="02040503050406030204" pitchFamily="18" charset="0"/>
                      </a:rPr>
                      <m:t>0.5∗</m:t>
                    </m:r>
                    <m:d>
                      <m:dPr>
                        <m:ctrlPr>
                          <a:rPr lang="en-US" sz="1100" b="0" i="1">
                            <a:latin typeface="Cambria Math" panose="02040503050406030204" pitchFamily="18" charset="0"/>
                          </a:rPr>
                        </m:ctrlPr>
                      </m:dPr>
                      <m:e>
                        <m:sSub>
                          <m:sSubPr>
                            <m:ctrlPr>
                              <a:rPr lang="en-US" sz="1100" b="0" i="1">
                                <a:latin typeface="Cambria Math" panose="02040503050406030204" pitchFamily="18" charset="0"/>
                              </a:rPr>
                            </m:ctrlPr>
                          </m:sSubPr>
                          <m:e>
                            <m:r>
                              <m:rPr>
                                <m:sty m:val="p"/>
                              </m:rPr>
                              <a:rPr lang="en-US" sz="1100" b="0" i="0">
                                <a:latin typeface="Cambria Math" panose="02040503050406030204" pitchFamily="18" charset="0"/>
                              </a:rPr>
                              <m:t>ELEV</m:t>
                            </m:r>
                          </m:e>
                          <m:sub>
                            <m:r>
                              <m:rPr>
                                <m:sty m:val="p"/>
                              </m:rPr>
                              <a:rPr lang="en-US" sz="1100" b="0" i="0">
                                <a:latin typeface="Cambria Math" panose="02040503050406030204" pitchFamily="18" charset="0"/>
                              </a:rPr>
                              <m:t>A</m:t>
                            </m:r>
                          </m:sub>
                        </m:sSub>
                        <m:r>
                          <a:rPr lang="en-US" sz="1100" b="0" i="0">
                            <a:latin typeface="Cambria Math" panose="02040503050406030204" pitchFamily="18" charset="0"/>
                          </a:rPr>
                          <m:t>+</m:t>
                        </m:r>
                        <m:sSub>
                          <m:sSubPr>
                            <m:ctrlPr>
                              <a:rPr lang="en-US" sz="1100" b="0" i="1">
                                <a:latin typeface="Cambria Math" panose="02040503050406030204" pitchFamily="18" charset="0"/>
                              </a:rPr>
                            </m:ctrlPr>
                          </m:sSubPr>
                          <m:e>
                            <m:r>
                              <m:rPr>
                                <m:sty m:val="p"/>
                              </m:rPr>
                              <a:rPr lang="en-US" sz="1100" b="0" i="0">
                                <a:latin typeface="Cambria Math" panose="02040503050406030204" pitchFamily="18" charset="0"/>
                              </a:rPr>
                              <m:t>ELEV</m:t>
                            </m:r>
                          </m:e>
                          <m:sub>
                            <m:r>
                              <m:rPr>
                                <m:sty m:val="p"/>
                              </m:rPr>
                              <a:rPr lang="en-US" sz="1100" b="0" i="0">
                                <a:latin typeface="Cambria Math" panose="02040503050406030204" pitchFamily="18" charset="0"/>
                              </a:rPr>
                              <m:t>C</m:t>
                            </m:r>
                          </m:sub>
                        </m:sSub>
                      </m:e>
                    </m:d>
                  </m:oMath>
                </m:oMathPara>
              </a14:m>
              <a:endParaRPr lang="en-US" sz="1100" b="0" i="0"/>
            </a:p>
          </xdr:txBody>
        </xdr:sp>
      </mc:Choice>
      <mc:Fallback xmlns="">
        <xdr:sp macro="" textlink="">
          <xdr:nvSpPr>
            <xdr:cNvPr id="23" name="TextBox 22"/>
            <xdr:cNvSpPr txBox="1"/>
          </xdr:nvSpPr>
          <xdr:spPr>
            <a:xfrm>
              <a:off x="7736940" y="7995638"/>
              <a:ext cx="14318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b="0" i="0">
                  <a:latin typeface="Cambria Math" panose="02040503050406030204" pitchFamily="18" charset="0"/>
                </a:rPr>
                <a:t>0.5∗(ELEV_A+ELEV_C )</a:t>
              </a:r>
              <a:endParaRPr lang="en-US" sz="1100" b="0" i="0"/>
            </a:p>
          </xdr:txBody>
        </xdr:sp>
      </mc:Fallback>
    </mc:AlternateContent>
    <xdr:clientData/>
  </xdr:oneCellAnchor>
  <xdr:oneCellAnchor>
    <xdr:from>
      <xdr:col>14</xdr:col>
      <xdr:colOff>24111</xdr:colOff>
      <xdr:row>5</xdr:row>
      <xdr:rowOff>137683</xdr:rowOff>
    </xdr:from>
    <xdr:ext cx="989823" cy="315727"/>
    <mc:AlternateContent xmlns:mc="http://schemas.openxmlformats.org/markup-compatibility/2006" xmlns:a14="http://schemas.microsoft.com/office/drawing/2010/main">
      <mc:Choice Requires="a14">
        <xdr:sp macro="" textlink="">
          <xdr:nvSpPr>
            <xdr:cNvPr id="24" name="TextBox 23">
              <a:extLst>
                <a:ext uri="{FF2B5EF4-FFF2-40B4-BE49-F238E27FC236}">
                  <a16:creationId xmlns:a16="http://schemas.microsoft.com/office/drawing/2014/main" id="{00000000-0008-0000-0000-000018000000}"/>
                </a:ext>
              </a:extLst>
            </xdr:cNvPr>
            <xdr:cNvSpPr txBox="1"/>
          </xdr:nvSpPr>
          <xdr:spPr>
            <a:xfrm>
              <a:off x="14905523" y="1056565"/>
              <a:ext cx="989823" cy="3157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b="0" i="0">
                        <a:latin typeface="Cambria Math" panose="02040503050406030204" pitchFamily="18" charset="0"/>
                      </a:rPr>
                      <m:t>−</m:t>
                    </m:r>
                    <m:r>
                      <m:rPr>
                        <m:sty m:val="p"/>
                      </m:rPr>
                      <a:rPr lang="en-US" sz="1100" b="0" i="0">
                        <a:latin typeface="Cambria Math" panose="02040503050406030204" pitchFamily="18" charset="0"/>
                      </a:rPr>
                      <m:t>M</m:t>
                    </m:r>
                    <m:r>
                      <a:rPr lang="en-US" sz="1100" b="0" i="0">
                        <a:latin typeface="Cambria Math" panose="02040503050406030204" pitchFamily="18" charset="0"/>
                      </a:rPr>
                      <m:t>∗</m:t>
                    </m:r>
                    <m:r>
                      <m:rPr>
                        <m:sty m:val="p"/>
                      </m:rPr>
                      <a:rPr lang="en-US" sz="1100" b="0" i="0">
                        <a:latin typeface="Cambria Math" panose="02040503050406030204" pitchFamily="18" charset="0"/>
                      </a:rPr>
                      <m:t>CS</m:t>
                    </m:r>
                    <m:r>
                      <a:rPr lang="en-US" sz="1100" b="0" i="0">
                        <a:latin typeface="Cambria Math" panose="02040503050406030204" pitchFamily="18" charset="0"/>
                      </a:rPr>
                      <m:t>∗12</m:t>
                    </m:r>
                    <m:f>
                      <m:fPr>
                        <m:ctrlPr>
                          <a:rPr lang="en-US" sz="1100" b="0" i="1">
                            <a:latin typeface="Cambria Math" panose="02040503050406030204" pitchFamily="18" charset="0"/>
                          </a:rPr>
                        </m:ctrlPr>
                      </m:fPr>
                      <m:num>
                        <m:r>
                          <m:rPr>
                            <m:sty m:val="p"/>
                          </m:rPr>
                          <a:rPr lang="en-US" sz="1100" b="0" i="0">
                            <a:latin typeface="Cambria Math" panose="02040503050406030204" pitchFamily="18" charset="0"/>
                          </a:rPr>
                          <m:t>in</m:t>
                        </m:r>
                        <m:r>
                          <a:rPr lang="en-US" sz="1100" b="0" i="0">
                            <a:latin typeface="Cambria Math" panose="02040503050406030204" pitchFamily="18" charset="0"/>
                          </a:rPr>
                          <m:t>.</m:t>
                        </m:r>
                      </m:num>
                      <m:den>
                        <m:r>
                          <m:rPr>
                            <m:sty m:val="p"/>
                          </m:rPr>
                          <a:rPr lang="en-US" sz="1100" b="0" i="0">
                            <a:latin typeface="Cambria Math" panose="02040503050406030204" pitchFamily="18" charset="0"/>
                          </a:rPr>
                          <m:t>ft</m:t>
                        </m:r>
                        <m:r>
                          <a:rPr lang="en-US" sz="1100" b="0" i="0">
                            <a:latin typeface="Cambria Math" panose="02040503050406030204" pitchFamily="18" charset="0"/>
                          </a:rPr>
                          <m:t>.</m:t>
                        </m:r>
                      </m:den>
                    </m:f>
                  </m:oMath>
                </m:oMathPara>
              </a14:m>
              <a:endParaRPr lang="en-US" sz="1100" i="0"/>
            </a:p>
          </xdr:txBody>
        </xdr:sp>
      </mc:Choice>
      <mc:Fallback xmlns="">
        <xdr:sp macro="" textlink="">
          <xdr:nvSpPr>
            <xdr:cNvPr id="24" name="TextBox 23"/>
            <xdr:cNvSpPr txBox="1"/>
          </xdr:nvSpPr>
          <xdr:spPr>
            <a:xfrm>
              <a:off x="14905523" y="1056565"/>
              <a:ext cx="989823" cy="3157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b="0" i="0">
                  <a:latin typeface="Cambria Math" panose="02040503050406030204" pitchFamily="18" charset="0"/>
                </a:rPr>
                <a:t>−M∗CS∗12 (in.)/(ft.)</a:t>
              </a:r>
              <a:endParaRPr lang="en-US" sz="1100" i="0"/>
            </a:p>
          </xdr:txBody>
        </xdr:sp>
      </mc:Fallback>
    </mc:AlternateContent>
    <xdr:clientData/>
  </xdr:oneCellAnchor>
  <xdr:oneCellAnchor>
    <xdr:from>
      <xdr:col>14</xdr:col>
      <xdr:colOff>43162</xdr:colOff>
      <xdr:row>7</xdr:row>
      <xdr:rowOff>131669</xdr:rowOff>
    </xdr:from>
    <xdr:ext cx="540597" cy="315792"/>
    <mc:AlternateContent xmlns:mc="http://schemas.openxmlformats.org/markup-compatibility/2006" xmlns:a14="http://schemas.microsoft.com/office/drawing/2010/main">
      <mc:Choice Requires="a14">
        <xdr:sp macro="" textlink="">
          <xdr:nvSpPr>
            <xdr:cNvPr id="25" name="TextBox 24">
              <a:extLst>
                <a:ext uri="{FF2B5EF4-FFF2-40B4-BE49-F238E27FC236}">
                  <a16:creationId xmlns:a16="http://schemas.microsoft.com/office/drawing/2014/main" id="{00000000-0008-0000-0000-000019000000}"/>
                </a:ext>
              </a:extLst>
            </xdr:cNvPr>
            <xdr:cNvSpPr txBox="1"/>
          </xdr:nvSpPr>
          <xdr:spPr>
            <a:xfrm>
              <a:off x="14924574" y="1431551"/>
              <a:ext cx="540597" cy="3157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n-US" sz="1100" b="0" i="1">
                            <a:latin typeface="Cambria Math" panose="02040503050406030204" pitchFamily="18" charset="0"/>
                          </a:rPr>
                        </m:ctrlPr>
                      </m:fPr>
                      <m:num>
                        <m:r>
                          <m:rPr>
                            <m:sty m:val="p"/>
                          </m:rPr>
                          <a:rPr lang="en-US" sz="1100" b="0" i="0">
                            <a:latin typeface="Cambria Math" panose="02040503050406030204" pitchFamily="18" charset="0"/>
                          </a:rPr>
                          <m:t>L</m:t>
                        </m:r>
                      </m:num>
                      <m:den>
                        <m:r>
                          <a:rPr lang="en-US" sz="1100" b="0" i="0">
                            <a:latin typeface="Cambria Math" panose="02040503050406030204" pitchFamily="18" charset="0"/>
                          </a:rPr>
                          <m:t>2</m:t>
                        </m:r>
                      </m:den>
                    </m:f>
                    <m:r>
                      <a:rPr lang="en-US" sz="1100" b="0" i="0">
                        <a:latin typeface="Cambria Math" panose="02040503050406030204" pitchFamily="18" charset="0"/>
                      </a:rPr>
                      <m:t>∗</m:t>
                    </m:r>
                    <m:r>
                      <m:rPr>
                        <m:sty m:val="p"/>
                      </m:rPr>
                      <a:rPr lang="en-US" sz="1100" b="0" i="0">
                        <a:latin typeface="Cambria Math" panose="02040503050406030204" pitchFamily="18" charset="0"/>
                      </a:rPr>
                      <m:t>tan</m:t>
                    </m:r>
                    <m:f>
                      <m:fPr>
                        <m:ctrlPr>
                          <a:rPr lang="en-US" sz="1100" b="0" i="1">
                            <a:latin typeface="Cambria Math" panose="02040503050406030204" pitchFamily="18" charset="0"/>
                          </a:rPr>
                        </m:ctrlPr>
                      </m:fPr>
                      <m:num>
                        <m:r>
                          <m:rPr>
                            <m:sty m:val="p"/>
                          </m:rPr>
                          <a:rPr lang="en-US" sz="1100" b="0" i="0">
                            <a:latin typeface="Cambria Math" panose="02040503050406030204" pitchFamily="18" charset="0"/>
                            <a:ea typeface="Cambria Math" panose="02040503050406030204" pitchFamily="18" charset="0"/>
                          </a:rPr>
                          <m:t>α</m:t>
                        </m:r>
                      </m:num>
                      <m:den>
                        <m:r>
                          <a:rPr lang="en-US" sz="1100" b="0" i="0">
                            <a:latin typeface="Cambria Math" panose="02040503050406030204" pitchFamily="18" charset="0"/>
                          </a:rPr>
                          <m:t>4</m:t>
                        </m:r>
                      </m:den>
                    </m:f>
                  </m:oMath>
                </m:oMathPara>
              </a14:m>
              <a:endParaRPr lang="en-US" sz="1100" i="0"/>
            </a:p>
          </xdr:txBody>
        </xdr:sp>
      </mc:Choice>
      <mc:Fallback xmlns="">
        <xdr:sp macro="" textlink="">
          <xdr:nvSpPr>
            <xdr:cNvPr id="25" name="TextBox 24"/>
            <xdr:cNvSpPr txBox="1"/>
          </xdr:nvSpPr>
          <xdr:spPr>
            <a:xfrm>
              <a:off x="14924574" y="1431551"/>
              <a:ext cx="540597" cy="3157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b="0" i="0">
                  <a:latin typeface="Cambria Math" panose="02040503050406030204" pitchFamily="18" charset="0"/>
                </a:rPr>
                <a:t>L/2∗tan</a:t>
              </a:r>
              <a:r>
                <a:rPr lang="en-US" sz="1100" b="0" i="0">
                  <a:latin typeface="Cambria Math" panose="02040503050406030204" pitchFamily="18" charset="0"/>
                  <a:ea typeface="Cambria Math" panose="02040503050406030204" pitchFamily="18" charset="0"/>
                </a:rPr>
                <a:t> α/</a:t>
              </a:r>
              <a:r>
                <a:rPr lang="en-US" sz="1100" b="0" i="0">
                  <a:latin typeface="Cambria Math" panose="02040503050406030204" pitchFamily="18" charset="0"/>
                </a:rPr>
                <a:t>4</a:t>
              </a:r>
              <a:endParaRPr lang="en-US" sz="1100" i="0"/>
            </a:p>
          </xdr:txBody>
        </xdr:sp>
      </mc:Fallback>
    </mc:AlternateContent>
    <xdr:clientData/>
  </xdr:oneCellAnchor>
  <xdr:oneCellAnchor>
    <xdr:from>
      <xdr:col>14</xdr:col>
      <xdr:colOff>82797</xdr:colOff>
      <xdr:row>9</xdr:row>
      <xdr:rowOff>120463</xdr:rowOff>
    </xdr:from>
    <xdr:ext cx="472694" cy="317972"/>
    <mc:AlternateContent xmlns:mc="http://schemas.openxmlformats.org/markup-compatibility/2006" xmlns:a14="http://schemas.microsoft.com/office/drawing/2010/main">
      <mc:Choice Requires="a14">
        <xdr:sp macro="" textlink="">
          <xdr:nvSpPr>
            <xdr:cNvPr id="26" name="TextBox 25">
              <a:extLst>
                <a:ext uri="{FF2B5EF4-FFF2-40B4-BE49-F238E27FC236}">
                  <a16:creationId xmlns:a16="http://schemas.microsoft.com/office/drawing/2014/main" id="{00000000-0008-0000-0000-00001A000000}"/>
                </a:ext>
              </a:extLst>
            </xdr:cNvPr>
            <xdr:cNvSpPr txBox="1"/>
          </xdr:nvSpPr>
          <xdr:spPr>
            <a:xfrm>
              <a:off x="14964209" y="1801345"/>
              <a:ext cx="472694" cy="3179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n-US" sz="1100" b="0" i="1">
                            <a:latin typeface="Cambria Math" panose="02040503050406030204" pitchFamily="18" charset="0"/>
                            <a:ea typeface="Cambria Math" panose="02040503050406030204" pitchFamily="18" charset="0"/>
                          </a:rPr>
                        </m:ctrlPr>
                      </m:fPr>
                      <m:num>
                        <m:r>
                          <a:rPr lang="en-US" sz="1100" b="0" i="0">
                            <a:latin typeface="Cambria Math" panose="02040503050406030204" pitchFamily="18" charset="0"/>
                            <a:ea typeface="Cambria Math" panose="02040503050406030204" pitchFamily="18" charset="0"/>
                          </a:rPr>
                          <m:t>360∗</m:t>
                        </m:r>
                        <m:r>
                          <m:rPr>
                            <m:sty m:val="p"/>
                          </m:rPr>
                          <a:rPr lang="en-US" sz="1100" b="0" i="0">
                            <a:latin typeface="Cambria Math" panose="02040503050406030204" pitchFamily="18" charset="0"/>
                            <a:ea typeface="Cambria Math" panose="02040503050406030204" pitchFamily="18" charset="0"/>
                          </a:rPr>
                          <m:t>L</m:t>
                        </m:r>
                      </m:num>
                      <m:den>
                        <m:r>
                          <a:rPr lang="en-US" sz="1100" b="0" i="0">
                            <a:latin typeface="Cambria Math" panose="02040503050406030204" pitchFamily="18" charset="0"/>
                            <a:ea typeface="Cambria Math" panose="02040503050406030204" pitchFamily="18" charset="0"/>
                          </a:rPr>
                          <m:t>2</m:t>
                        </m:r>
                        <m:r>
                          <m:rPr>
                            <m:sty m:val="p"/>
                          </m:rPr>
                          <a:rPr lang="en-US" sz="1100" b="0" i="0">
                            <a:latin typeface="Cambria Math" panose="02040503050406030204" pitchFamily="18" charset="0"/>
                            <a:ea typeface="Cambria Math" panose="02040503050406030204" pitchFamily="18" charset="0"/>
                          </a:rPr>
                          <m:t>πR</m:t>
                        </m:r>
                      </m:den>
                    </m:f>
                  </m:oMath>
                </m:oMathPara>
              </a14:m>
              <a:endParaRPr lang="en-US" sz="1100" i="0"/>
            </a:p>
          </xdr:txBody>
        </xdr:sp>
      </mc:Choice>
      <mc:Fallback xmlns="">
        <xdr:sp macro="" textlink="">
          <xdr:nvSpPr>
            <xdr:cNvPr id="26" name="TextBox 25"/>
            <xdr:cNvSpPr txBox="1"/>
          </xdr:nvSpPr>
          <xdr:spPr>
            <a:xfrm>
              <a:off x="14964209" y="1801345"/>
              <a:ext cx="472694" cy="3179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b="0" i="0">
                  <a:latin typeface="Cambria Math" panose="02040503050406030204" pitchFamily="18" charset="0"/>
                  <a:ea typeface="Cambria Math" panose="02040503050406030204" pitchFamily="18" charset="0"/>
                </a:rPr>
                <a:t>(360∗L)/2πR</a:t>
              </a:r>
              <a:endParaRPr lang="en-US" sz="1100" i="0"/>
            </a:p>
          </xdr:txBody>
        </xdr:sp>
      </mc:Fallback>
    </mc:AlternateContent>
    <xdr:clientData/>
  </xdr:oneCellAnchor>
  <xdr:oneCellAnchor>
    <xdr:from>
      <xdr:col>14</xdr:col>
      <xdr:colOff>75349</xdr:colOff>
      <xdr:row>31</xdr:row>
      <xdr:rowOff>127747</xdr:rowOff>
    </xdr:from>
    <xdr:ext cx="1655260" cy="320344"/>
    <mc:AlternateContent xmlns:mc="http://schemas.openxmlformats.org/markup-compatibility/2006" xmlns:a14="http://schemas.microsoft.com/office/drawing/2010/main">
      <mc:Choice Requires="a14">
        <xdr:sp macro="" textlink="">
          <xdr:nvSpPr>
            <xdr:cNvPr id="27" name="TextBox 26">
              <a:extLst>
                <a:ext uri="{FF2B5EF4-FFF2-40B4-BE49-F238E27FC236}">
                  <a16:creationId xmlns:a16="http://schemas.microsoft.com/office/drawing/2014/main" id="{00000000-0008-0000-0000-00001B000000}"/>
                </a:ext>
              </a:extLst>
            </xdr:cNvPr>
            <xdr:cNvSpPr txBox="1"/>
          </xdr:nvSpPr>
          <xdr:spPr>
            <a:xfrm>
              <a:off x="14953399" y="5995147"/>
              <a:ext cx="1655260" cy="320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n-US" sz="1100" b="0" i="1">
                            <a:latin typeface="Cambria Math" panose="02040503050406030204" pitchFamily="18" charset="0"/>
                          </a:rPr>
                        </m:ctrlPr>
                      </m:fPr>
                      <m:num>
                        <m:sSub>
                          <m:sSubPr>
                            <m:ctrlPr>
                              <a:rPr lang="en-US" sz="1100" b="0" i="1">
                                <a:latin typeface="Cambria Math" panose="02040503050406030204" pitchFamily="18" charset="0"/>
                              </a:rPr>
                            </m:ctrlPr>
                          </m:sSubPr>
                          <m:e>
                            <m:r>
                              <m:rPr>
                                <m:sty m:val="p"/>
                              </m:rPr>
                              <a:rPr lang="en-US" sz="1100" b="0" i="0">
                                <a:latin typeface="Cambria Math" panose="02040503050406030204" pitchFamily="18" charset="0"/>
                              </a:rPr>
                              <m:t>D</m:t>
                            </m:r>
                          </m:e>
                          <m:sub>
                            <m:r>
                              <a:rPr lang="en-US" sz="1100" b="0" i="0">
                                <a:latin typeface="Cambria Math" panose="02040503050406030204" pitchFamily="18" charset="0"/>
                              </a:rPr>
                              <m:t>1</m:t>
                            </m:r>
                          </m:sub>
                        </m:sSub>
                        <m:r>
                          <a:rPr lang="en-US" sz="1100" b="0" i="0">
                            <a:latin typeface="Cambria Math" panose="02040503050406030204" pitchFamily="18" charset="0"/>
                          </a:rPr>
                          <m:t>+</m:t>
                        </m:r>
                        <m:sSub>
                          <m:sSubPr>
                            <m:ctrlPr>
                              <a:rPr lang="en-US" sz="1100" b="0" i="1">
                                <a:latin typeface="Cambria Math" panose="02040503050406030204" pitchFamily="18" charset="0"/>
                              </a:rPr>
                            </m:ctrlPr>
                          </m:sSubPr>
                          <m:e>
                            <m:r>
                              <m:rPr>
                                <m:sty m:val="p"/>
                              </m:rPr>
                              <a:rPr lang="en-US" sz="1100" b="0" i="0">
                                <a:latin typeface="Cambria Math" panose="02040503050406030204" pitchFamily="18" charset="0"/>
                              </a:rPr>
                              <m:t>D</m:t>
                            </m:r>
                          </m:e>
                          <m:sub>
                            <m:r>
                              <a:rPr lang="en-US" sz="1100" b="0" i="0">
                                <a:latin typeface="Cambria Math" panose="02040503050406030204" pitchFamily="18" charset="0"/>
                              </a:rPr>
                              <m:t>3</m:t>
                            </m:r>
                          </m:sub>
                        </m:sSub>
                      </m:num>
                      <m:den>
                        <m:r>
                          <a:rPr lang="en-US" sz="1100" b="0" i="0">
                            <a:latin typeface="Cambria Math" panose="02040503050406030204" pitchFamily="18" charset="0"/>
                          </a:rPr>
                          <m:t>2</m:t>
                        </m:r>
                      </m:den>
                    </m:f>
                    <m:r>
                      <a:rPr lang="en-US" sz="1100" b="0" i="0">
                        <a:latin typeface="Cambria Math" panose="02040503050406030204" pitchFamily="18" charset="0"/>
                      </a:rPr>
                      <m:t>−</m:t>
                    </m:r>
                    <m:sSub>
                      <m:sSubPr>
                        <m:ctrlPr>
                          <a:rPr lang="en-US" sz="1100" b="0" i="1">
                            <a:latin typeface="Cambria Math" panose="02040503050406030204" pitchFamily="18" charset="0"/>
                          </a:rPr>
                        </m:ctrlPr>
                      </m:sSubPr>
                      <m:e>
                        <m:r>
                          <a:rPr lang="en-US" sz="1100" b="0" i="0">
                            <a:latin typeface="Cambria Math" panose="02040503050406030204" pitchFamily="18" charset="0"/>
                            <a:ea typeface="Cambria Math" panose="02040503050406030204" pitchFamily="18" charset="0"/>
                          </a:rPr>
                          <m:t>∆</m:t>
                        </m:r>
                      </m:e>
                      <m:sub>
                        <m:r>
                          <m:rPr>
                            <m:sty m:val="p"/>
                          </m:rPr>
                          <a:rPr lang="en-US" sz="1100" b="0" i="0">
                            <a:latin typeface="Cambria Math" panose="02040503050406030204" pitchFamily="18" charset="0"/>
                          </a:rPr>
                          <m:t>DL</m:t>
                        </m:r>
                      </m:sub>
                    </m:sSub>
                    <m:r>
                      <a:rPr lang="en-US" sz="1100" b="0" i="0">
                        <a:latin typeface="Cambria Math" panose="02040503050406030204" pitchFamily="18" charset="0"/>
                      </a:rPr>
                      <m:t>−</m:t>
                    </m:r>
                    <m:sSub>
                      <m:sSubPr>
                        <m:ctrlPr>
                          <a:rPr lang="en-US" sz="1100" b="0" i="1">
                            <a:latin typeface="Cambria Math" panose="02040503050406030204" pitchFamily="18" charset="0"/>
                          </a:rPr>
                        </m:ctrlPr>
                      </m:sSubPr>
                      <m:e>
                        <m:r>
                          <m:rPr>
                            <m:sty m:val="p"/>
                          </m:rPr>
                          <a:rPr lang="en-US" sz="1100" b="0" i="0">
                            <a:latin typeface="Cambria Math" panose="02040503050406030204" pitchFamily="18" charset="0"/>
                          </a:rPr>
                          <m:t>C</m:t>
                        </m:r>
                      </m:e>
                      <m:sub>
                        <m:r>
                          <m:rPr>
                            <m:sty m:val="p"/>
                          </m:rPr>
                          <a:rPr lang="en-US" sz="1100" b="0" i="0">
                            <a:latin typeface="Cambria Math" panose="02040503050406030204" pitchFamily="18" charset="0"/>
                          </a:rPr>
                          <m:t>dp</m:t>
                        </m:r>
                      </m:sub>
                    </m:sSub>
                    <m:r>
                      <a:rPr lang="en-US" sz="1100" b="0" i="0">
                        <a:latin typeface="Cambria Math" panose="02040503050406030204" pitchFamily="18" charset="0"/>
                      </a:rPr>
                      <m:t>+</m:t>
                    </m:r>
                    <m:sSub>
                      <m:sSubPr>
                        <m:ctrlPr>
                          <a:rPr lang="en-US" sz="1100" b="0" i="1">
                            <a:latin typeface="Cambria Math" panose="02040503050406030204" pitchFamily="18" charset="0"/>
                          </a:rPr>
                        </m:ctrlPr>
                      </m:sSubPr>
                      <m:e>
                        <m:r>
                          <m:rPr>
                            <m:sty m:val="p"/>
                          </m:rPr>
                          <a:rPr lang="en-US" sz="1100" b="0" i="0">
                            <a:latin typeface="Cambria Math" panose="02040503050406030204" pitchFamily="18" charset="0"/>
                            <a:ea typeface="Cambria Math" panose="02040503050406030204" pitchFamily="18" charset="0"/>
                          </a:rPr>
                          <m:t>δ</m:t>
                        </m:r>
                      </m:e>
                      <m:sub>
                        <m:r>
                          <m:rPr>
                            <m:sty m:val="p"/>
                          </m:rPr>
                          <a:rPr lang="en-US" sz="1100" b="0" i="0">
                            <a:latin typeface="Cambria Math" panose="02040503050406030204" pitchFamily="18" charset="0"/>
                          </a:rPr>
                          <m:t>PE</m:t>
                        </m:r>
                      </m:sub>
                    </m:sSub>
                  </m:oMath>
                </m:oMathPara>
              </a14:m>
              <a:endParaRPr lang="en-US" sz="1100" i="0"/>
            </a:p>
          </xdr:txBody>
        </xdr:sp>
      </mc:Choice>
      <mc:Fallback xmlns="">
        <xdr:sp macro="" textlink="">
          <xdr:nvSpPr>
            <xdr:cNvPr id="27" name="TextBox 26">
              <a:extLst>
                <a:ext uri="{FF2B5EF4-FFF2-40B4-BE49-F238E27FC236}">
                  <a16:creationId xmlns:a16="http://schemas.microsoft.com/office/drawing/2014/main" id="{00000000-0008-0000-0000-00001B000000}"/>
                </a:ext>
              </a:extLst>
            </xdr:cNvPr>
            <xdr:cNvSpPr txBox="1"/>
          </xdr:nvSpPr>
          <xdr:spPr>
            <a:xfrm>
              <a:off x="14953399" y="5995147"/>
              <a:ext cx="1655260" cy="320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b="0" i="0">
                  <a:latin typeface="Cambria Math" panose="02040503050406030204" pitchFamily="18" charset="0"/>
                </a:rPr>
                <a:t>(D_1+D_3)/2−</a:t>
              </a:r>
              <a:r>
                <a:rPr lang="en-US" sz="1100" b="0" i="0">
                  <a:latin typeface="Cambria Math" panose="02040503050406030204" pitchFamily="18" charset="0"/>
                  <a:ea typeface="Cambria Math" panose="02040503050406030204" pitchFamily="18" charset="0"/>
                </a:rPr>
                <a:t>∆_</a:t>
              </a:r>
              <a:r>
                <a:rPr lang="en-US" sz="1100" b="0" i="0">
                  <a:latin typeface="Cambria Math" panose="02040503050406030204" pitchFamily="18" charset="0"/>
                </a:rPr>
                <a:t>DL−C_dp+</a:t>
              </a:r>
              <a:r>
                <a:rPr lang="en-US" sz="1100" b="0" i="0">
                  <a:latin typeface="Cambria Math" panose="02040503050406030204" pitchFamily="18" charset="0"/>
                  <a:ea typeface="Cambria Math" panose="02040503050406030204" pitchFamily="18" charset="0"/>
                </a:rPr>
                <a:t>δ_</a:t>
              </a:r>
              <a:r>
                <a:rPr lang="en-US" sz="1100" b="0" i="0">
                  <a:latin typeface="Cambria Math" panose="02040503050406030204" pitchFamily="18" charset="0"/>
                </a:rPr>
                <a:t>PE</a:t>
              </a:r>
              <a:endParaRPr lang="en-US" sz="1100" i="0"/>
            </a:p>
          </xdr:txBody>
        </xdr:sp>
      </mc:Fallback>
    </mc:AlternateContent>
    <xdr:clientData/>
  </xdr:oneCellAnchor>
  <xdr:oneCellAnchor>
    <xdr:from>
      <xdr:col>14</xdr:col>
      <xdr:colOff>20170</xdr:colOff>
      <xdr:row>37</xdr:row>
      <xdr:rowOff>107576</xdr:rowOff>
    </xdr:from>
    <xdr:ext cx="1245213" cy="327397"/>
    <mc:AlternateContent xmlns:mc="http://schemas.openxmlformats.org/markup-compatibility/2006" xmlns:a14="http://schemas.microsoft.com/office/drawing/2010/main">
      <mc:Choice Requires="a14">
        <xdr:sp macro="" textlink="">
          <xdr:nvSpPr>
            <xdr:cNvPr id="28" name="TextBox 27">
              <a:extLst>
                <a:ext uri="{FF2B5EF4-FFF2-40B4-BE49-F238E27FC236}">
                  <a16:creationId xmlns:a16="http://schemas.microsoft.com/office/drawing/2014/main" id="{00000000-0008-0000-0000-00001C000000}"/>
                </a:ext>
              </a:extLst>
            </xdr:cNvPr>
            <xdr:cNvSpPr txBox="1"/>
          </xdr:nvSpPr>
          <xdr:spPr>
            <a:xfrm>
              <a:off x="14898220" y="7117976"/>
              <a:ext cx="1245213" cy="3273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n-US" sz="1100" b="0" i="1">
                            <a:latin typeface="Cambria Math" panose="02040503050406030204" pitchFamily="18" charset="0"/>
                          </a:rPr>
                        </m:ctrlPr>
                      </m:fPr>
                      <m:num>
                        <m:d>
                          <m:dPr>
                            <m:ctrlPr>
                              <a:rPr lang="en-US" sz="1100" b="0" i="1">
                                <a:latin typeface="Cambria Math" panose="02040503050406030204" pitchFamily="18" charset="0"/>
                              </a:rPr>
                            </m:ctrlPr>
                          </m:dPr>
                          <m:e>
                            <m:sSub>
                              <m:sSubPr>
                                <m:ctrlPr>
                                  <a:rPr lang="en-US" sz="1100" b="0" i="1">
                                    <a:latin typeface="Cambria Math" panose="02040503050406030204" pitchFamily="18" charset="0"/>
                                  </a:rPr>
                                </m:ctrlPr>
                              </m:sSubPr>
                              <m:e>
                                <m:r>
                                  <m:rPr>
                                    <m:sty m:val="p"/>
                                  </m:rPr>
                                  <a:rPr lang="en-US" sz="1100" b="0" i="0">
                                    <a:latin typeface="Cambria Math" panose="02040503050406030204" pitchFamily="18" charset="0"/>
                                  </a:rPr>
                                  <m:t>D</m:t>
                                </m:r>
                              </m:e>
                              <m:sub>
                                <m:r>
                                  <a:rPr lang="en-US" sz="1100" b="0" i="0">
                                    <a:latin typeface="Cambria Math" panose="02040503050406030204" pitchFamily="18" charset="0"/>
                                  </a:rPr>
                                  <m:t>1</m:t>
                                </m:r>
                              </m:sub>
                            </m:sSub>
                            <m:r>
                              <a:rPr lang="en-US" sz="1100" b="0" i="0">
                                <a:latin typeface="Cambria Math" panose="02040503050406030204" pitchFamily="18" charset="0"/>
                              </a:rPr>
                              <m:t>+10∗</m:t>
                            </m:r>
                            <m:sSub>
                              <m:sSubPr>
                                <m:ctrlPr>
                                  <a:rPr lang="en-US" sz="1100" b="0" i="1">
                                    <a:latin typeface="Cambria Math" panose="02040503050406030204" pitchFamily="18" charset="0"/>
                                  </a:rPr>
                                </m:ctrlPr>
                              </m:sSubPr>
                              <m:e>
                                <m:r>
                                  <m:rPr>
                                    <m:sty m:val="p"/>
                                  </m:rPr>
                                  <a:rPr lang="en-US" sz="1100" b="0" i="0">
                                    <a:latin typeface="Cambria Math" panose="02040503050406030204" pitchFamily="18" charset="0"/>
                                  </a:rPr>
                                  <m:t>D</m:t>
                                </m:r>
                              </m:e>
                              <m:sub>
                                <m:r>
                                  <a:rPr lang="en-US" sz="1100" b="0" i="0">
                                    <a:latin typeface="Cambria Math" panose="02040503050406030204" pitchFamily="18" charset="0"/>
                                  </a:rPr>
                                  <m:t>2</m:t>
                                </m:r>
                              </m:sub>
                            </m:sSub>
                            <m:r>
                              <a:rPr lang="en-US" sz="1100" b="0" i="0">
                                <a:latin typeface="Cambria Math" panose="02040503050406030204" pitchFamily="18" charset="0"/>
                              </a:rPr>
                              <m:t>+</m:t>
                            </m:r>
                            <m:sSub>
                              <m:sSubPr>
                                <m:ctrlPr>
                                  <a:rPr lang="en-US" sz="1100" b="0" i="1">
                                    <a:latin typeface="Cambria Math" panose="02040503050406030204" pitchFamily="18" charset="0"/>
                                  </a:rPr>
                                </m:ctrlPr>
                              </m:sSubPr>
                              <m:e>
                                <m:r>
                                  <m:rPr>
                                    <m:sty m:val="p"/>
                                  </m:rPr>
                                  <a:rPr lang="en-US" sz="1100" b="0" i="0">
                                    <a:latin typeface="Cambria Math" panose="02040503050406030204" pitchFamily="18" charset="0"/>
                                  </a:rPr>
                                  <m:t>D</m:t>
                                </m:r>
                              </m:e>
                              <m:sub>
                                <m:r>
                                  <a:rPr lang="en-US" sz="1100" b="0" i="0">
                                    <a:latin typeface="Cambria Math" panose="02040503050406030204" pitchFamily="18" charset="0"/>
                                  </a:rPr>
                                  <m:t>3</m:t>
                                </m:r>
                              </m:sub>
                            </m:sSub>
                          </m:e>
                        </m:d>
                      </m:num>
                      <m:den>
                        <m:r>
                          <a:rPr lang="en-US" sz="1100" b="0" i="0">
                            <a:latin typeface="Cambria Math" panose="02040503050406030204" pitchFamily="18" charset="0"/>
                          </a:rPr>
                          <m:t>12</m:t>
                        </m:r>
                      </m:den>
                    </m:f>
                  </m:oMath>
                </m:oMathPara>
              </a14:m>
              <a:endParaRPr lang="en-US" sz="1100" i="0"/>
            </a:p>
          </xdr:txBody>
        </xdr:sp>
      </mc:Choice>
      <mc:Fallback xmlns="">
        <xdr:sp macro="" textlink="">
          <xdr:nvSpPr>
            <xdr:cNvPr id="28" name="TextBox 27">
              <a:extLst>
                <a:ext uri="{FF2B5EF4-FFF2-40B4-BE49-F238E27FC236}">
                  <a16:creationId xmlns:a16="http://schemas.microsoft.com/office/drawing/2014/main" id="{00000000-0008-0000-0000-00001C000000}"/>
                </a:ext>
              </a:extLst>
            </xdr:cNvPr>
            <xdr:cNvSpPr txBox="1"/>
          </xdr:nvSpPr>
          <xdr:spPr>
            <a:xfrm>
              <a:off x="14898220" y="7117976"/>
              <a:ext cx="1245213" cy="3273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b="0" i="0">
                  <a:latin typeface="Cambria Math" panose="02040503050406030204" pitchFamily="18" charset="0"/>
                </a:rPr>
                <a:t>((D_1+10∗D_2+D_3 ))/12</a:t>
              </a:r>
              <a:endParaRPr lang="en-US" sz="1100" i="0"/>
            </a:p>
          </xdr:txBody>
        </xdr:sp>
      </mc:Fallback>
    </mc:AlternateContent>
    <xdr:clientData/>
  </xdr:oneCellAnchor>
  <xdr:oneCellAnchor>
    <xdr:from>
      <xdr:col>19</xdr:col>
      <xdr:colOff>3099518</xdr:colOff>
      <xdr:row>20</xdr:row>
      <xdr:rowOff>74641</xdr:rowOff>
    </xdr:from>
    <xdr:ext cx="1699761" cy="513539"/>
    <mc:AlternateContent xmlns:mc="http://schemas.openxmlformats.org/markup-compatibility/2006" xmlns:a14="http://schemas.microsoft.com/office/drawing/2010/main">
      <mc:Choice Requires="a14">
        <xdr:sp macro="" textlink="">
          <xdr:nvSpPr>
            <xdr:cNvPr id="29" name="TextBox 28">
              <a:extLst>
                <a:ext uri="{FF2B5EF4-FFF2-40B4-BE49-F238E27FC236}">
                  <a16:creationId xmlns:a16="http://schemas.microsoft.com/office/drawing/2014/main" id="{00000000-0008-0000-0000-00001D000000}"/>
                </a:ext>
              </a:extLst>
            </xdr:cNvPr>
            <xdr:cNvSpPr txBox="1"/>
          </xdr:nvSpPr>
          <xdr:spPr>
            <a:xfrm>
              <a:off x="21044618" y="3846541"/>
              <a:ext cx="1699761" cy="5135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b="0" i="0">
                <a:latin typeface="Cambria Math" panose="02040503050406030204" pitchFamily="18" charset="0"/>
              </a:endParaRPr>
            </a:p>
            <a:p>
              <a:pPr/>
              <a14:m>
                <m:oMathPara xmlns:m="http://schemas.openxmlformats.org/officeDocument/2006/math">
                  <m:oMathParaPr>
                    <m:jc m:val="centerGroup"/>
                  </m:oMathParaPr>
                  <m:oMath xmlns:m="http://schemas.openxmlformats.org/officeDocument/2006/math">
                    <m:f>
                      <m:fPr>
                        <m:ctrlPr>
                          <a:rPr lang="en-US" sz="1100" b="0" i="1">
                            <a:latin typeface="Cambria Math" panose="02040503050406030204" pitchFamily="18" charset="0"/>
                          </a:rPr>
                        </m:ctrlPr>
                      </m:fPr>
                      <m:num>
                        <m:d>
                          <m:dPr>
                            <m:ctrlPr>
                              <a:rPr lang="en-US" sz="1100" b="0" i="1">
                                <a:latin typeface="Cambria Math" panose="02040503050406030204" pitchFamily="18" charset="0"/>
                              </a:rPr>
                            </m:ctrlPr>
                          </m:dPr>
                          <m:e>
                            <m:sSub>
                              <m:sSubPr>
                                <m:ctrlPr>
                                  <a:rPr lang="en-US" sz="1100" b="0" i="1">
                                    <a:latin typeface="Cambria Math" panose="02040503050406030204" pitchFamily="18" charset="0"/>
                                  </a:rPr>
                                </m:ctrlPr>
                              </m:sSubPr>
                              <m:e>
                                <m:r>
                                  <m:rPr>
                                    <m:sty m:val="p"/>
                                  </m:rPr>
                                  <a:rPr lang="en-US" sz="1100" b="0" i="0">
                                    <a:latin typeface="Cambria Math" panose="02040503050406030204" pitchFamily="18" charset="0"/>
                                  </a:rPr>
                                  <m:t>D</m:t>
                                </m:r>
                              </m:e>
                              <m:sub>
                                <m:r>
                                  <a:rPr lang="en-US" sz="1100" b="0" i="0">
                                    <a:latin typeface="Cambria Math" panose="02040503050406030204" pitchFamily="18" charset="0"/>
                                  </a:rPr>
                                  <m:t>1</m:t>
                                </m:r>
                              </m:sub>
                            </m:sSub>
                            <m:r>
                              <a:rPr lang="en-US" sz="1100" b="0" i="0">
                                <a:latin typeface="Cambria Math" panose="02040503050406030204" pitchFamily="18" charset="0"/>
                              </a:rPr>
                              <m:t>+10∗</m:t>
                            </m:r>
                            <m:sSub>
                              <m:sSubPr>
                                <m:ctrlPr>
                                  <a:rPr lang="en-US" sz="1100" b="0" i="1">
                                    <a:latin typeface="Cambria Math" panose="02040503050406030204" pitchFamily="18" charset="0"/>
                                  </a:rPr>
                                </m:ctrlPr>
                              </m:sSubPr>
                              <m:e>
                                <m:r>
                                  <m:rPr>
                                    <m:sty m:val="p"/>
                                  </m:rPr>
                                  <a:rPr lang="en-US" sz="1100" b="0" i="0">
                                    <a:latin typeface="Cambria Math" panose="02040503050406030204" pitchFamily="18" charset="0"/>
                                  </a:rPr>
                                  <m:t>D</m:t>
                                </m:r>
                              </m:e>
                              <m:sub>
                                <m:r>
                                  <a:rPr lang="en-US" sz="1100" b="0" i="0">
                                    <a:latin typeface="Cambria Math" panose="02040503050406030204" pitchFamily="18" charset="0"/>
                                  </a:rPr>
                                  <m:t>2,</m:t>
                                </m:r>
                                <m:r>
                                  <m:rPr>
                                    <m:sty m:val="p"/>
                                  </m:rPr>
                                  <a:rPr lang="en-US" sz="1100" b="0" i="0">
                                    <a:latin typeface="Cambria Math" panose="02040503050406030204" pitchFamily="18" charset="0"/>
                                  </a:rPr>
                                  <m:t>under</m:t>
                                </m:r>
                              </m:sub>
                            </m:sSub>
                            <m:r>
                              <a:rPr lang="en-US" sz="1100" b="0" i="0">
                                <a:latin typeface="Cambria Math" panose="02040503050406030204" pitchFamily="18" charset="0"/>
                              </a:rPr>
                              <m:t>+</m:t>
                            </m:r>
                            <m:sSub>
                              <m:sSubPr>
                                <m:ctrlPr>
                                  <a:rPr lang="en-US" sz="1100" b="0" i="1">
                                    <a:latin typeface="Cambria Math" panose="02040503050406030204" pitchFamily="18" charset="0"/>
                                  </a:rPr>
                                </m:ctrlPr>
                              </m:sSubPr>
                              <m:e>
                                <m:r>
                                  <m:rPr>
                                    <m:sty m:val="p"/>
                                  </m:rPr>
                                  <a:rPr lang="en-US" sz="1100" b="0" i="0">
                                    <a:latin typeface="Cambria Math" panose="02040503050406030204" pitchFamily="18" charset="0"/>
                                  </a:rPr>
                                  <m:t>D</m:t>
                                </m:r>
                              </m:e>
                              <m:sub>
                                <m:r>
                                  <a:rPr lang="en-US" sz="1100" b="0" i="0">
                                    <a:latin typeface="Cambria Math" panose="02040503050406030204" pitchFamily="18" charset="0"/>
                                  </a:rPr>
                                  <m:t>3</m:t>
                                </m:r>
                              </m:sub>
                            </m:sSub>
                          </m:e>
                        </m:d>
                      </m:num>
                      <m:den>
                        <m:r>
                          <a:rPr lang="en-US" sz="1100" b="0" i="0">
                            <a:latin typeface="Cambria Math" panose="02040503050406030204" pitchFamily="18" charset="0"/>
                          </a:rPr>
                          <m:t>12</m:t>
                        </m:r>
                      </m:den>
                    </m:f>
                  </m:oMath>
                </m:oMathPara>
              </a14:m>
              <a:endParaRPr lang="en-US" sz="1100" i="0"/>
            </a:p>
          </xdr:txBody>
        </xdr:sp>
      </mc:Choice>
      <mc:Fallback xmlns="">
        <xdr:sp macro="" textlink="">
          <xdr:nvSpPr>
            <xdr:cNvPr id="29" name="TextBox 28">
              <a:extLst>
                <a:ext uri="{FF2B5EF4-FFF2-40B4-BE49-F238E27FC236}">
                  <a16:creationId xmlns:a16="http://schemas.microsoft.com/office/drawing/2014/main" id="{00000000-0008-0000-0000-00001D000000}"/>
                </a:ext>
              </a:extLst>
            </xdr:cNvPr>
            <xdr:cNvSpPr txBox="1"/>
          </xdr:nvSpPr>
          <xdr:spPr>
            <a:xfrm>
              <a:off x="21044618" y="3846541"/>
              <a:ext cx="1699761" cy="5135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b="0" i="0">
                <a:latin typeface="Cambria Math" panose="02040503050406030204" pitchFamily="18" charset="0"/>
              </a:endParaRPr>
            </a:p>
            <a:p>
              <a:pPr/>
              <a:r>
                <a:rPr lang="en-US" sz="1100" b="0" i="0">
                  <a:latin typeface="Cambria Math" panose="02040503050406030204" pitchFamily="18" charset="0"/>
                </a:rPr>
                <a:t>((D_1+10∗D_(2,under)+D_3 ))/12</a:t>
              </a:r>
              <a:endParaRPr lang="en-US" sz="1100" i="0"/>
            </a:p>
          </xdr:txBody>
        </xdr:sp>
      </mc:Fallback>
    </mc:AlternateContent>
    <xdr:clientData/>
  </xdr:oneCellAnchor>
  <xdr:oneCellAnchor>
    <xdr:from>
      <xdr:col>14</xdr:col>
      <xdr:colOff>80681</xdr:colOff>
      <xdr:row>19</xdr:row>
      <xdr:rowOff>114300</xdr:rowOff>
    </xdr:from>
    <xdr:ext cx="480773" cy="316882"/>
    <mc:AlternateContent xmlns:mc="http://schemas.openxmlformats.org/markup-compatibility/2006" xmlns:a14="http://schemas.microsoft.com/office/drawing/2010/main">
      <mc:Choice Requires="a14">
        <xdr:sp macro="" textlink="">
          <xdr:nvSpPr>
            <xdr:cNvPr id="30" name="TextBox 29">
              <a:extLst>
                <a:ext uri="{FF2B5EF4-FFF2-40B4-BE49-F238E27FC236}">
                  <a16:creationId xmlns:a16="http://schemas.microsoft.com/office/drawing/2014/main" id="{00000000-0008-0000-0000-00001E000000}"/>
                </a:ext>
              </a:extLst>
            </xdr:cNvPr>
            <xdr:cNvSpPr txBox="1"/>
          </xdr:nvSpPr>
          <xdr:spPr>
            <a:xfrm>
              <a:off x="14962093" y="3890682"/>
              <a:ext cx="480773" cy="3168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n-US" sz="1100" i="1">
                            <a:latin typeface="Cambria Math" panose="02040503050406030204" pitchFamily="18" charset="0"/>
                          </a:rPr>
                        </m:ctrlPr>
                      </m:fPr>
                      <m:num>
                        <m:sSub>
                          <m:sSubPr>
                            <m:ctrlPr>
                              <a:rPr lang="en-US" sz="1100" i="1">
                                <a:latin typeface="Cambria Math" panose="02040503050406030204" pitchFamily="18" charset="0"/>
                              </a:rPr>
                            </m:ctrlPr>
                          </m:sSubPr>
                          <m:e>
                            <m:r>
                              <m:rPr>
                                <m:sty m:val="p"/>
                              </m:rPr>
                              <a:rPr lang="en-US" sz="1100" b="0" i="0">
                                <a:latin typeface="Cambria Math" panose="02040503050406030204" pitchFamily="18" charset="0"/>
                              </a:rPr>
                              <m:t>B</m:t>
                            </m:r>
                          </m:e>
                          <m:sub>
                            <m:r>
                              <m:rPr>
                                <m:sty m:val="p"/>
                              </m:rPr>
                              <a:rPr lang="en-US" sz="1100" b="0" i="0">
                                <a:latin typeface="Cambria Math" panose="02040503050406030204" pitchFamily="18" charset="0"/>
                              </a:rPr>
                              <m:t>tf</m:t>
                            </m:r>
                          </m:sub>
                        </m:sSub>
                        <m:r>
                          <a:rPr lang="en-US" sz="1100" b="0" i="0">
                            <a:latin typeface="Cambria Math" panose="02040503050406030204" pitchFamily="18" charset="0"/>
                          </a:rPr>
                          <m:t>∗</m:t>
                        </m:r>
                        <m:r>
                          <m:rPr>
                            <m:sty m:val="p"/>
                          </m:rPr>
                          <a:rPr lang="en-US" sz="1100" b="0" i="0">
                            <a:latin typeface="Cambria Math" panose="02040503050406030204" pitchFamily="18" charset="0"/>
                          </a:rPr>
                          <m:t>CS</m:t>
                        </m:r>
                      </m:num>
                      <m:den>
                        <m:r>
                          <a:rPr lang="en-US" sz="1100" b="0" i="0">
                            <a:latin typeface="Cambria Math" panose="02040503050406030204" pitchFamily="18" charset="0"/>
                          </a:rPr>
                          <m:t>2</m:t>
                        </m:r>
                      </m:den>
                    </m:f>
                  </m:oMath>
                </m:oMathPara>
              </a14:m>
              <a:endParaRPr lang="en-US" sz="1100" i="0"/>
            </a:p>
          </xdr:txBody>
        </xdr:sp>
      </mc:Choice>
      <mc:Fallback xmlns="">
        <xdr:sp macro="" textlink="">
          <xdr:nvSpPr>
            <xdr:cNvPr id="30" name="TextBox 29"/>
            <xdr:cNvSpPr txBox="1"/>
          </xdr:nvSpPr>
          <xdr:spPr>
            <a:xfrm>
              <a:off x="14962093" y="3890682"/>
              <a:ext cx="480773" cy="3168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i="0">
                  <a:latin typeface="Cambria Math" panose="02040503050406030204" pitchFamily="18" charset="0"/>
                </a:rPr>
                <a:t>(</a:t>
              </a:r>
              <a:r>
                <a:rPr lang="en-US" sz="1100" b="0" i="0">
                  <a:latin typeface="Cambria Math" panose="02040503050406030204" pitchFamily="18" charset="0"/>
                </a:rPr>
                <a:t>B_tf∗CS)/2</a:t>
              </a:r>
              <a:endParaRPr lang="en-US" sz="1100" i="0"/>
            </a:p>
          </xdr:txBody>
        </xdr:sp>
      </mc:Fallback>
    </mc:AlternateContent>
    <xdr:clientData/>
  </xdr:oneCellAnchor>
  <xdr:oneCellAnchor>
    <xdr:from>
      <xdr:col>14</xdr:col>
      <xdr:colOff>47065</xdr:colOff>
      <xdr:row>16</xdr:row>
      <xdr:rowOff>2241</xdr:rowOff>
    </xdr:from>
    <xdr:ext cx="732252" cy="172227"/>
    <mc:AlternateContent xmlns:mc="http://schemas.openxmlformats.org/markup-compatibility/2006" xmlns:a14="http://schemas.microsoft.com/office/drawing/2010/main">
      <mc:Choice Requires="a14">
        <xdr:sp macro="" textlink="">
          <xdr:nvSpPr>
            <xdr:cNvPr id="31" name="TextBox 30">
              <a:extLst>
                <a:ext uri="{FF2B5EF4-FFF2-40B4-BE49-F238E27FC236}">
                  <a16:creationId xmlns:a16="http://schemas.microsoft.com/office/drawing/2014/main" id="{00000000-0008-0000-0000-00001F000000}"/>
                </a:ext>
              </a:extLst>
            </xdr:cNvPr>
            <xdr:cNvSpPr txBox="1"/>
          </xdr:nvSpPr>
          <xdr:spPr>
            <a:xfrm>
              <a:off x="14928477" y="3016623"/>
              <a:ext cx="73225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ea typeface="Cambria Math" panose="02040503050406030204" pitchFamily="18" charset="0"/>
                          </a:rPr>
                        </m:ctrlPr>
                      </m:sSubPr>
                      <m:e>
                        <m:r>
                          <m:rPr>
                            <m:sty m:val="p"/>
                          </m:rPr>
                          <a:rPr lang="en-US" sz="1100" i="0">
                            <a:latin typeface="Cambria Math" panose="02040503050406030204" pitchFamily="18" charset="0"/>
                            <a:ea typeface="Cambria Math" panose="02040503050406030204" pitchFamily="18" charset="0"/>
                          </a:rPr>
                          <m:t>δ</m:t>
                        </m:r>
                      </m:e>
                      <m:sub>
                        <m:r>
                          <m:rPr>
                            <m:sty m:val="p"/>
                          </m:rPr>
                          <a:rPr lang="en-US" sz="1100" b="0" i="0">
                            <a:latin typeface="Cambria Math" panose="02040503050406030204" pitchFamily="18" charset="0"/>
                            <a:ea typeface="Cambria Math" panose="02040503050406030204" pitchFamily="18" charset="0"/>
                          </a:rPr>
                          <m:t>PE</m:t>
                        </m:r>
                        <m:r>
                          <a:rPr lang="en-US" sz="1100" b="0" i="0">
                            <a:latin typeface="Cambria Math" panose="02040503050406030204" pitchFamily="18" charset="0"/>
                            <a:ea typeface="Cambria Math" panose="02040503050406030204" pitchFamily="18" charset="0"/>
                          </a:rPr>
                          <m:t>1</m:t>
                        </m:r>
                      </m:sub>
                    </m:sSub>
                    <m:r>
                      <a:rPr lang="en-US" sz="1100" b="0" i="0">
                        <a:latin typeface="Cambria Math" panose="02040503050406030204" pitchFamily="18" charset="0"/>
                        <a:ea typeface="Cambria Math" panose="02040503050406030204" pitchFamily="18" charset="0"/>
                      </a:rPr>
                      <m:t>+</m:t>
                    </m:r>
                    <m:sSub>
                      <m:sSubPr>
                        <m:ctrlPr>
                          <a:rPr lang="en-US" sz="1100" i="1">
                            <a:solidFill>
                              <a:schemeClr val="tx1"/>
                            </a:solidFill>
                            <a:effectLst/>
                            <a:latin typeface="Cambria Math" panose="02040503050406030204" pitchFamily="18" charset="0"/>
                            <a:ea typeface="+mn-ea"/>
                            <a:cs typeface="+mn-cs"/>
                          </a:rPr>
                        </m:ctrlPr>
                      </m:sSubPr>
                      <m:e>
                        <m:r>
                          <m:rPr>
                            <m:sty m:val="p"/>
                          </m:rPr>
                          <a:rPr lang="en-US" sz="1100" i="0">
                            <a:solidFill>
                              <a:schemeClr val="tx1"/>
                            </a:solidFill>
                            <a:effectLst/>
                            <a:latin typeface="Cambria Math" panose="02040503050406030204" pitchFamily="18" charset="0"/>
                            <a:ea typeface="+mn-ea"/>
                            <a:cs typeface="+mn-cs"/>
                          </a:rPr>
                          <m:t>δ</m:t>
                        </m:r>
                      </m:e>
                      <m:sub>
                        <m:r>
                          <m:rPr>
                            <m:sty m:val="p"/>
                          </m:rPr>
                          <a:rPr lang="en-US" sz="1100" b="0" i="0">
                            <a:solidFill>
                              <a:schemeClr val="tx1"/>
                            </a:solidFill>
                            <a:effectLst/>
                            <a:latin typeface="Cambria Math" panose="02040503050406030204" pitchFamily="18" charset="0"/>
                            <a:ea typeface="+mn-ea"/>
                            <a:cs typeface="+mn-cs"/>
                          </a:rPr>
                          <m:t>PE</m:t>
                        </m:r>
                        <m:r>
                          <a:rPr lang="en-US" sz="1100" b="0" i="0">
                            <a:solidFill>
                              <a:schemeClr val="tx1"/>
                            </a:solidFill>
                            <a:effectLst/>
                            <a:latin typeface="Cambria Math" panose="02040503050406030204" pitchFamily="18" charset="0"/>
                            <a:ea typeface="+mn-ea"/>
                            <a:cs typeface="+mn-cs"/>
                          </a:rPr>
                          <m:t>2</m:t>
                        </m:r>
                      </m:sub>
                    </m:sSub>
                  </m:oMath>
                </m:oMathPara>
              </a14:m>
              <a:endParaRPr lang="en-US" sz="1100" i="0"/>
            </a:p>
          </xdr:txBody>
        </xdr:sp>
      </mc:Choice>
      <mc:Fallback xmlns="">
        <xdr:sp macro="" textlink="">
          <xdr:nvSpPr>
            <xdr:cNvPr id="31" name="TextBox 30"/>
            <xdr:cNvSpPr txBox="1"/>
          </xdr:nvSpPr>
          <xdr:spPr>
            <a:xfrm>
              <a:off x="14928477" y="3016623"/>
              <a:ext cx="73225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i="0">
                  <a:latin typeface="Cambria Math" panose="02040503050406030204" pitchFamily="18" charset="0"/>
                  <a:ea typeface="Cambria Math" panose="02040503050406030204" pitchFamily="18" charset="0"/>
                </a:rPr>
                <a:t>δ_</a:t>
              </a:r>
              <a:r>
                <a:rPr lang="en-US" sz="1100" b="0" i="0">
                  <a:latin typeface="Cambria Math" panose="02040503050406030204" pitchFamily="18" charset="0"/>
                  <a:ea typeface="Cambria Math" panose="02040503050406030204" pitchFamily="18" charset="0"/>
                </a:rPr>
                <a:t>PE1+</a:t>
              </a:r>
              <a:r>
                <a:rPr lang="en-US" sz="1100" i="0">
                  <a:solidFill>
                    <a:schemeClr val="tx1"/>
                  </a:solidFill>
                  <a:effectLst/>
                  <a:latin typeface="+mn-lt"/>
                  <a:ea typeface="+mn-ea"/>
                  <a:cs typeface="+mn-cs"/>
                </a:rPr>
                <a:t>δ_</a:t>
              </a:r>
              <a:r>
                <a:rPr lang="en-US" sz="1100" b="0" i="0">
                  <a:solidFill>
                    <a:schemeClr val="tx1"/>
                  </a:solidFill>
                  <a:effectLst/>
                  <a:latin typeface="+mn-lt"/>
                  <a:ea typeface="+mn-ea"/>
                  <a:cs typeface="+mn-cs"/>
                </a:rPr>
                <a:t>PE</a:t>
              </a:r>
              <a:r>
                <a:rPr lang="en-US" sz="1100" b="0" i="0">
                  <a:solidFill>
                    <a:schemeClr val="tx1"/>
                  </a:solidFill>
                  <a:effectLst/>
                  <a:latin typeface="Cambria Math" panose="02040503050406030204" pitchFamily="18" charset="0"/>
                  <a:ea typeface="+mn-ea"/>
                  <a:cs typeface="+mn-cs"/>
                </a:rPr>
                <a:t>2</a:t>
              </a:r>
              <a:endParaRPr lang="en-US" sz="1100" i="0"/>
            </a:p>
          </xdr:txBody>
        </xdr:sp>
      </mc:Fallback>
    </mc:AlternateContent>
    <xdr:clientData/>
  </xdr:oneCellAnchor>
  <xdr:oneCellAnchor>
    <xdr:from>
      <xdr:col>14</xdr:col>
      <xdr:colOff>103092</xdr:colOff>
      <xdr:row>25</xdr:row>
      <xdr:rowOff>13447</xdr:rowOff>
    </xdr:from>
    <xdr:ext cx="557910" cy="172227"/>
    <mc:AlternateContent xmlns:mc="http://schemas.openxmlformats.org/markup-compatibility/2006" xmlns:a14="http://schemas.microsoft.com/office/drawing/2010/main">
      <mc:Choice Requires="a14">
        <xdr:sp macro="" textlink="">
          <xdr:nvSpPr>
            <xdr:cNvPr id="32" name="TextBox 31">
              <a:extLst>
                <a:ext uri="{FF2B5EF4-FFF2-40B4-BE49-F238E27FC236}">
                  <a16:creationId xmlns:a16="http://schemas.microsoft.com/office/drawing/2014/main" id="{00000000-0008-0000-0000-000020000000}"/>
                </a:ext>
              </a:extLst>
            </xdr:cNvPr>
            <xdr:cNvSpPr txBox="1"/>
          </xdr:nvSpPr>
          <xdr:spPr>
            <a:xfrm>
              <a:off x="14981142" y="4737847"/>
              <a:ext cx="557910"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m:rPr>
                            <m:sty m:val="p"/>
                          </m:rPr>
                          <a:rPr lang="en-US" sz="1100" b="0" i="0">
                            <a:latin typeface="Cambria Math" panose="02040503050406030204" pitchFamily="18" charset="0"/>
                          </a:rPr>
                          <m:t>D</m:t>
                        </m:r>
                      </m:e>
                      <m:sub>
                        <m:r>
                          <a:rPr lang="en-US" sz="1100" b="0" i="0">
                            <a:latin typeface="Cambria Math" panose="02040503050406030204" pitchFamily="18" charset="0"/>
                          </a:rPr>
                          <m:t>1</m:t>
                        </m:r>
                      </m:sub>
                    </m:sSub>
                    <m:r>
                      <a:rPr lang="en-US" sz="1100" b="0" i="0">
                        <a:latin typeface="Cambria Math" panose="02040503050406030204" pitchFamily="18" charset="0"/>
                      </a:rPr>
                      <m:t>−</m:t>
                    </m:r>
                    <m:sSub>
                      <m:sSubPr>
                        <m:ctrlPr>
                          <a:rPr lang="en-US" sz="1100" b="0" i="1">
                            <a:latin typeface="Cambria Math" panose="02040503050406030204" pitchFamily="18" charset="0"/>
                          </a:rPr>
                        </m:ctrlPr>
                      </m:sSubPr>
                      <m:e>
                        <m:r>
                          <m:rPr>
                            <m:sty m:val="p"/>
                          </m:rPr>
                          <a:rPr lang="en-US" sz="1100" b="0" i="0">
                            <a:latin typeface="Cambria Math" panose="02040503050406030204" pitchFamily="18" charset="0"/>
                            <a:ea typeface="Cambria Math" panose="02040503050406030204" pitchFamily="18" charset="0"/>
                          </a:rPr>
                          <m:t>δ</m:t>
                        </m:r>
                      </m:e>
                      <m:sub>
                        <m:r>
                          <m:rPr>
                            <m:sty m:val="p"/>
                          </m:rPr>
                          <a:rPr lang="en-US" sz="1100" b="0" i="0">
                            <a:latin typeface="Cambria Math" panose="02040503050406030204" pitchFamily="18" charset="0"/>
                          </a:rPr>
                          <m:t>CS</m:t>
                        </m:r>
                      </m:sub>
                    </m:sSub>
                  </m:oMath>
                </m:oMathPara>
              </a14:m>
              <a:endParaRPr lang="en-US" sz="1100" i="0"/>
            </a:p>
          </xdr:txBody>
        </xdr:sp>
      </mc:Choice>
      <mc:Fallback xmlns="">
        <xdr:sp macro="" textlink="">
          <xdr:nvSpPr>
            <xdr:cNvPr id="32" name="TextBox 31">
              <a:extLst>
                <a:ext uri="{FF2B5EF4-FFF2-40B4-BE49-F238E27FC236}">
                  <a16:creationId xmlns:a16="http://schemas.microsoft.com/office/drawing/2014/main" id="{00000000-0008-0000-0000-000020000000}"/>
                </a:ext>
              </a:extLst>
            </xdr:cNvPr>
            <xdr:cNvSpPr txBox="1"/>
          </xdr:nvSpPr>
          <xdr:spPr>
            <a:xfrm>
              <a:off x="14981142" y="4737847"/>
              <a:ext cx="557910"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b="0" i="0">
                  <a:latin typeface="Cambria Math" panose="02040503050406030204" pitchFamily="18" charset="0"/>
                </a:rPr>
                <a:t>D_1−</a:t>
              </a:r>
              <a:r>
                <a:rPr lang="en-US" sz="1100" b="0" i="0">
                  <a:latin typeface="Cambria Math" panose="02040503050406030204" pitchFamily="18" charset="0"/>
                  <a:ea typeface="Cambria Math" panose="02040503050406030204" pitchFamily="18" charset="0"/>
                </a:rPr>
                <a:t>δ_</a:t>
              </a:r>
              <a:r>
                <a:rPr lang="en-US" sz="1100" b="0" i="0">
                  <a:latin typeface="Cambria Math" panose="02040503050406030204" pitchFamily="18" charset="0"/>
                </a:rPr>
                <a:t>CS</a:t>
              </a:r>
              <a:endParaRPr lang="en-US" sz="1100" i="0"/>
            </a:p>
          </xdr:txBody>
        </xdr:sp>
      </mc:Fallback>
    </mc:AlternateContent>
    <xdr:clientData/>
  </xdr:oneCellAnchor>
  <xdr:oneCellAnchor>
    <xdr:from>
      <xdr:col>20</xdr:col>
      <xdr:colOff>35857</xdr:colOff>
      <xdr:row>6</xdr:row>
      <xdr:rowOff>13447</xdr:rowOff>
    </xdr:from>
    <xdr:ext cx="1292470" cy="184602"/>
    <mc:AlternateContent xmlns:mc="http://schemas.openxmlformats.org/markup-compatibility/2006" xmlns:a14="http://schemas.microsoft.com/office/drawing/2010/main">
      <mc:Choice Requires="a14">
        <xdr:sp macro="" textlink="">
          <xdr:nvSpPr>
            <xdr:cNvPr id="33" name="TextBox 32">
              <a:extLst>
                <a:ext uri="{FF2B5EF4-FFF2-40B4-BE49-F238E27FC236}">
                  <a16:creationId xmlns:a16="http://schemas.microsoft.com/office/drawing/2014/main" id="{00000000-0008-0000-0000-000021000000}"/>
                </a:ext>
              </a:extLst>
            </xdr:cNvPr>
            <xdr:cNvSpPr txBox="1"/>
          </xdr:nvSpPr>
          <xdr:spPr>
            <a:xfrm>
              <a:off x="20895607" y="1118347"/>
              <a:ext cx="1292470" cy="1846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b="0" i="0">
                        <a:latin typeface="Cambria Math" panose="02040503050406030204" pitchFamily="18" charset="0"/>
                      </a:rPr>
                      <m:t>0.20∗</m:t>
                    </m:r>
                    <m:sSub>
                      <m:sSubPr>
                        <m:ctrlPr>
                          <a:rPr lang="en-US" sz="1100" b="0" i="1">
                            <a:latin typeface="Cambria Math" panose="02040503050406030204" pitchFamily="18" charset="0"/>
                          </a:rPr>
                        </m:ctrlPr>
                      </m:sSubPr>
                      <m:e>
                        <m:r>
                          <m:rPr>
                            <m:sty m:val="p"/>
                          </m:rPr>
                          <a:rPr lang="en-US" sz="1100" b="0" i="0">
                            <a:latin typeface="Cambria Math" panose="02040503050406030204" pitchFamily="18" charset="0"/>
                          </a:rPr>
                          <m:t>C</m:t>
                        </m:r>
                      </m:e>
                      <m:sub>
                        <m:r>
                          <m:rPr>
                            <m:sty m:val="p"/>
                          </m:rPr>
                          <a:rPr lang="en-US" sz="1100" b="0" i="0">
                            <a:latin typeface="Cambria Math" panose="02040503050406030204" pitchFamily="18" charset="0"/>
                          </a:rPr>
                          <m:t>dp</m:t>
                        </m:r>
                      </m:sub>
                    </m:sSub>
                    <m:r>
                      <a:rPr lang="en-US" sz="1100" b="0" i="0">
                        <a:latin typeface="Cambria Math" panose="02040503050406030204" pitchFamily="18" charset="0"/>
                        <a:ea typeface="Cambria Math" panose="02040503050406030204" pitchFamily="18" charset="0"/>
                      </a:rPr>
                      <m:t>≥+1.0 </m:t>
                    </m:r>
                    <m:r>
                      <m:rPr>
                        <m:sty m:val="p"/>
                      </m:rPr>
                      <a:rPr lang="en-US" sz="1100" b="0" i="0">
                        <a:latin typeface="Cambria Math" panose="02040503050406030204" pitchFamily="18" charset="0"/>
                        <a:ea typeface="Cambria Math" panose="02040503050406030204" pitchFamily="18" charset="0"/>
                      </a:rPr>
                      <m:t>in</m:t>
                    </m:r>
                    <m:r>
                      <a:rPr lang="en-US" sz="1100" b="0" i="0">
                        <a:latin typeface="Cambria Math" panose="02040503050406030204" pitchFamily="18" charset="0"/>
                        <a:ea typeface="Cambria Math" panose="02040503050406030204" pitchFamily="18" charset="0"/>
                      </a:rPr>
                      <m:t>.</m:t>
                    </m:r>
                  </m:oMath>
                </m:oMathPara>
              </a14:m>
              <a:endParaRPr lang="en-US" sz="1100" i="0"/>
            </a:p>
          </xdr:txBody>
        </xdr:sp>
      </mc:Choice>
      <mc:Fallback xmlns="">
        <xdr:sp macro="" textlink="">
          <xdr:nvSpPr>
            <xdr:cNvPr id="33" name="TextBox 32">
              <a:extLst>
                <a:ext uri="{FF2B5EF4-FFF2-40B4-BE49-F238E27FC236}">
                  <a16:creationId xmlns:a16="http://schemas.microsoft.com/office/drawing/2014/main" id="{00000000-0008-0000-0000-000021000000}"/>
                </a:ext>
              </a:extLst>
            </xdr:cNvPr>
            <xdr:cNvSpPr txBox="1"/>
          </xdr:nvSpPr>
          <xdr:spPr>
            <a:xfrm>
              <a:off x="20895607" y="1118347"/>
              <a:ext cx="1292470" cy="1846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b="0" i="0">
                  <a:latin typeface="Cambria Math" panose="02040503050406030204" pitchFamily="18" charset="0"/>
                </a:rPr>
                <a:t>0.20∗C_dp</a:t>
              </a:r>
              <a:r>
                <a:rPr lang="en-US" sz="1100" b="0" i="0">
                  <a:latin typeface="Cambria Math" panose="02040503050406030204" pitchFamily="18" charset="0"/>
                  <a:ea typeface="Cambria Math" panose="02040503050406030204" pitchFamily="18" charset="0"/>
                </a:rPr>
                <a:t>≥+1.0 in.</a:t>
              </a:r>
              <a:endParaRPr lang="en-US" sz="1100" i="0"/>
            </a:p>
          </xdr:txBody>
        </xdr:sp>
      </mc:Fallback>
    </mc:AlternateContent>
    <xdr:clientData/>
  </xdr:oneCellAnchor>
  <xdr:oneCellAnchor>
    <xdr:from>
      <xdr:col>20</xdr:col>
      <xdr:colOff>56030</xdr:colOff>
      <xdr:row>9</xdr:row>
      <xdr:rowOff>22411</xdr:rowOff>
    </xdr:from>
    <xdr:ext cx="1303818" cy="184602"/>
    <mc:AlternateContent xmlns:mc="http://schemas.openxmlformats.org/markup-compatibility/2006" xmlns:a14="http://schemas.microsoft.com/office/drawing/2010/main">
      <mc:Choice Requires="a14">
        <xdr:sp macro="" textlink="">
          <xdr:nvSpPr>
            <xdr:cNvPr id="34" name="TextBox 33">
              <a:extLst>
                <a:ext uri="{FF2B5EF4-FFF2-40B4-BE49-F238E27FC236}">
                  <a16:creationId xmlns:a16="http://schemas.microsoft.com/office/drawing/2014/main" id="{00000000-0008-0000-0000-000022000000}"/>
                </a:ext>
              </a:extLst>
            </xdr:cNvPr>
            <xdr:cNvSpPr txBox="1"/>
          </xdr:nvSpPr>
          <xdr:spPr>
            <a:xfrm>
              <a:off x="20915780" y="1698811"/>
              <a:ext cx="1303818" cy="1846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b="0"/>
                <a:t>-</a:t>
              </a:r>
              <a14:m>
                <m:oMath xmlns:m="http://schemas.openxmlformats.org/officeDocument/2006/math">
                  <m:r>
                    <a:rPr lang="en-US" sz="1100" b="0" i="0">
                      <a:latin typeface="Cambria Math" panose="02040503050406030204" pitchFamily="18" charset="0"/>
                    </a:rPr>
                    <m:t>0.50∗</m:t>
                  </m:r>
                  <m:sSub>
                    <m:sSubPr>
                      <m:ctrlPr>
                        <a:rPr lang="en-US" sz="1100" b="0" i="1">
                          <a:latin typeface="Cambria Math" panose="02040503050406030204" pitchFamily="18" charset="0"/>
                        </a:rPr>
                      </m:ctrlPr>
                    </m:sSubPr>
                    <m:e>
                      <m:r>
                        <m:rPr>
                          <m:sty m:val="p"/>
                        </m:rPr>
                        <a:rPr lang="en-US" sz="1100" b="0" i="0">
                          <a:latin typeface="Cambria Math" panose="02040503050406030204" pitchFamily="18" charset="0"/>
                        </a:rPr>
                        <m:t>C</m:t>
                      </m:r>
                    </m:e>
                    <m:sub>
                      <m:r>
                        <m:rPr>
                          <m:sty m:val="p"/>
                        </m:rPr>
                        <a:rPr lang="en-US" sz="1100" b="0" i="0">
                          <a:latin typeface="Cambria Math" panose="02040503050406030204" pitchFamily="18" charset="0"/>
                        </a:rPr>
                        <m:t>dp</m:t>
                      </m:r>
                    </m:sub>
                  </m:sSub>
                  <m:r>
                    <a:rPr lang="en-US" sz="1100" b="0" i="1">
                      <a:latin typeface="Cambria Math" panose="02040503050406030204" pitchFamily="18" charset="0"/>
                      <a:ea typeface="Cambria Math" panose="02040503050406030204" pitchFamily="18" charset="0"/>
                    </a:rPr>
                    <m:t>≤</m:t>
                  </m:r>
                  <m:r>
                    <a:rPr lang="en-US" sz="1100" b="0" i="0">
                      <a:latin typeface="Cambria Math" panose="02040503050406030204" pitchFamily="18" charset="0"/>
                      <a:ea typeface="Cambria Math" panose="02040503050406030204" pitchFamily="18" charset="0"/>
                    </a:rPr>
                    <m:t>−1.0 </m:t>
                  </m:r>
                  <m:r>
                    <m:rPr>
                      <m:sty m:val="p"/>
                    </m:rPr>
                    <a:rPr lang="en-US" sz="1100" b="0" i="0">
                      <a:latin typeface="Cambria Math" panose="02040503050406030204" pitchFamily="18" charset="0"/>
                      <a:ea typeface="Cambria Math" panose="02040503050406030204" pitchFamily="18" charset="0"/>
                    </a:rPr>
                    <m:t>in</m:t>
                  </m:r>
                  <m:r>
                    <a:rPr lang="en-US" sz="1100" b="0" i="0">
                      <a:latin typeface="Cambria Math" panose="02040503050406030204" pitchFamily="18" charset="0"/>
                      <a:ea typeface="Cambria Math" panose="02040503050406030204" pitchFamily="18" charset="0"/>
                    </a:rPr>
                    <m:t>.</m:t>
                  </m:r>
                </m:oMath>
              </a14:m>
              <a:endParaRPr lang="en-US" sz="1100" i="0"/>
            </a:p>
          </xdr:txBody>
        </xdr:sp>
      </mc:Choice>
      <mc:Fallback xmlns="">
        <xdr:sp macro="" textlink="">
          <xdr:nvSpPr>
            <xdr:cNvPr id="34" name="TextBox 33">
              <a:extLst>
                <a:ext uri="{FF2B5EF4-FFF2-40B4-BE49-F238E27FC236}">
                  <a16:creationId xmlns:a16="http://schemas.microsoft.com/office/drawing/2014/main" id="{00000000-0008-0000-0000-000022000000}"/>
                </a:ext>
              </a:extLst>
            </xdr:cNvPr>
            <xdr:cNvSpPr txBox="1"/>
          </xdr:nvSpPr>
          <xdr:spPr>
            <a:xfrm>
              <a:off x="20915780" y="1698811"/>
              <a:ext cx="1303818" cy="1846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b="0"/>
                <a:t>-</a:t>
              </a:r>
              <a:r>
                <a:rPr lang="en-US" sz="1100" b="0" i="0">
                  <a:latin typeface="Cambria Math" panose="02040503050406030204" pitchFamily="18" charset="0"/>
                </a:rPr>
                <a:t>0.50∗C_dp</a:t>
              </a:r>
              <a:r>
                <a:rPr lang="en-US" sz="1100" b="0" i="0">
                  <a:latin typeface="Cambria Math" panose="02040503050406030204" pitchFamily="18" charset="0"/>
                  <a:ea typeface="Cambria Math" panose="02040503050406030204" pitchFamily="18" charset="0"/>
                </a:rPr>
                <a:t>≤−1.0 in.</a:t>
              </a:r>
              <a:endParaRPr lang="en-US" sz="1100" i="0"/>
            </a:p>
          </xdr:txBody>
        </xdr:sp>
      </mc:Fallback>
    </mc:AlternateContent>
    <xdr:clientData/>
  </xdr:oneCellAnchor>
  <xdr:oneCellAnchor>
    <xdr:from>
      <xdr:col>20</xdr:col>
      <xdr:colOff>35858</xdr:colOff>
      <xdr:row>12</xdr:row>
      <xdr:rowOff>176176</xdr:rowOff>
    </xdr:from>
    <xdr:ext cx="1035605" cy="172227"/>
    <mc:AlternateContent xmlns:mc="http://schemas.openxmlformats.org/markup-compatibility/2006" xmlns:a14="http://schemas.microsoft.com/office/drawing/2010/main">
      <mc:Choice Requires="a14">
        <xdr:sp macro="" textlink="">
          <xdr:nvSpPr>
            <xdr:cNvPr id="35" name="TextBox 34">
              <a:extLst>
                <a:ext uri="{FF2B5EF4-FFF2-40B4-BE49-F238E27FC236}">
                  <a16:creationId xmlns:a16="http://schemas.microsoft.com/office/drawing/2014/main" id="{00000000-0008-0000-0000-000023000000}"/>
                </a:ext>
              </a:extLst>
            </xdr:cNvPr>
            <xdr:cNvSpPr txBox="1"/>
          </xdr:nvSpPr>
          <xdr:spPr>
            <a:xfrm>
              <a:off x="20895608" y="2424076"/>
              <a:ext cx="103560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m:rPr>
                            <m:sty m:val="p"/>
                          </m:rPr>
                          <a:rPr lang="en-US" sz="1100" b="0" i="0">
                            <a:latin typeface="Cambria Math" panose="02040503050406030204" pitchFamily="18" charset="0"/>
                          </a:rPr>
                          <m:t>D</m:t>
                        </m:r>
                      </m:e>
                      <m:sub>
                        <m:r>
                          <a:rPr lang="en-US" sz="1100" b="0" i="0">
                            <a:latin typeface="Cambria Math" panose="02040503050406030204" pitchFamily="18" charset="0"/>
                          </a:rPr>
                          <m:t>2</m:t>
                        </m:r>
                      </m:sub>
                    </m:sSub>
                    <m:r>
                      <a:rPr lang="en-US" sz="1100" b="0" i="0">
                        <a:latin typeface="Cambria Math" panose="02040503050406030204" pitchFamily="18" charset="0"/>
                      </a:rPr>
                      <m:t>−</m:t>
                    </m:r>
                    <m:sSub>
                      <m:sSubPr>
                        <m:ctrlPr>
                          <a:rPr lang="en-US" sz="1100" b="0" i="1">
                            <a:latin typeface="Cambria Math" panose="02040503050406030204" pitchFamily="18" charset="0"/>
                          </a:rPr>
                        </m:ctrlPr>
                      </m:sSubPr>
                      <m:e>
                        <m:r>
                          <m:rPr>
                            <m:sty m:val="p"/>
                          </m:rPr>
                          <a:rPr lang="en-US" sz="1100" b="0" i="0">
                            <a:latin typeface="Cambria Math" panose="02040503050406030204" pitchFamily="18" charset="0"/>
                            <a:ea typeface="Cambria Math" panose="02040503050406030204" pitchFamily="18" charset="0"/>
                          </a:rPr>
                          <m:t>δ</m:t>
                        </m:r>
                      </m:e>
                      <m:sub>
                        <m:r>
                          <m:rPr>
                            <m:sty m:val="p"/>
                          </m:rPr>
                          <a:rPr lang="en-US" sz="1100" b="0" i="0">
                            <a:latin typeface="Cambria Math" panose="02040503050406030204" pitchFamily="18" charset="0"/>
                          </a:rPr>
                          <m:t>over</m:t>
                        </m:r>
                      </m:sub>
                    </m:sSub>
                    <m:r>
                      <a:rPr lang="en-US" sz="1100" b="0" i="0">
                        <a:latin typeface="Cambria Math" panose="02040503050406030204" pitchFamily="18" charset="0"/>
                      </a:rPr>
                      <m:t>−</m:t>
                    </m:r>
                    <m:sSub>
                      <m:sSubPr>
                        <m:ctrlPr>
                          <a:rPr lang="en-US" sz="1100" b="0" i="1">
                            <a:latin typeface="Cambria Math" panose="02040503050406030204" pitchFamily="18" charset="0"/>
                          </a:rPr>
                        </m:ctrlPr>
                      </m:sSubPr>
                      <m:e>
                        <m:r>
                          <m:rPr>
                            <m:sty m:val="p"/>
                          </m:rPr>
                          <a:rPr lang="en-US" sz="1100" b="0" i="0">
                            <a:latin typeface="Cambria Math" panose="02040503050406030204" pitchFamily="18" charset="0"/>
                            <a:ea typeface="Cambria Math" panose="02040503050406030204" pitchFamily="18" charset="0"/>
                          </a:rPr>
                          <m:t>δ</m:t>
                        </m:r>
                      </m:e>
                      <m:sub>
                        <m:r>
                          <m:rPr>
                            <m:sty m:val="p"/>
                          </m:rPr>
                          <a:rPr lang="en-US" sz="1100" b="0" i="0">
                            <a:latin typeface="Cambria Math" panose="02040503050406030204" pitchFamily="18" charset="0"/>
                          </a:rPr>
                          <m:t>CS</m:t>
                        </m:r>
                      </m:sub>
                    </m:sSub>
                  </m:oMath>
                </m:oMathPara>
              </a14:m>
              <a:endParaRPr lang="en-US" sz="1100" i="0"/>
            </a:p>
          </xdr:txBody>
        </xdr:sp>
      </mc:Choice>
      <mc:Fallback xmlns="">
        <xdr:sp macro="" textlink="">
          <xdr:nvSpPr>
            <xdr:cNvPr id="35" name="TextBox 34">
              <a:extLst>
                <a:ext uri="{FF2B5EF4-FFF2-40B4-BE49-F238E27FC236}">
                  <a16:creationId xmlns:a16="http://schemas.microsoft.com/office/drawing/2014/main" id="{00000000-0008-0000-0000-000023000000}"/>
                </a:ext>
              </a:extLst>
            </xdr:cNvPr>
            <xdr:cNvSpPr txBox="1"/>
          </xdr:nvSpPr>
          <xdr:spPr>
            <a:xfrm>
              <a:off x="20895608" y="2424076"/>
              <a:ext cx="103560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b="0" i="0">
                  <a:latin typeface="Cambria Math" panose="02040503050406030204" pitchFamily="18" charset="0"/>
                </a:rPr>
                <a:t>D_2−</a:t>
              </a:r>
              <a:r>
                <a:rPr lang="en-US" sz="1100" b="0" i="0">
                  <a:latin typeface="Cambria Math" panose="02040503050406030204" pitchFamily="18" charset="0"/>
                  <a:ea typeface="Cambria Math" panose="02040503050406030204" pitchFamily="18" charset="0"/>
                </a:rPr>
                <a:t>δ_</a:t>
              </a:r>
              <a:r>
                <a:rPr lang="en-US" sz="1100" b="0" i="0">
                  <a:latin typeface="Cambria Math" panose="02040503050406030204" pitchFamily="18" charset="0"/>
                </a:rPr>
                <a:t>over−</a:t>
              </a:r>
              <a:r>
                <a:rPr lang="en-US" sz="1100" b="0" i="0">
                  <a:latin typeface="Cambria Math" panose="02040503050406030204" pitchFamily="18" charset="0"/>
                  <a:ea typeface="Cambria Math" panose="02040503050406030204" pitchFamily="18" charset="0"/>
                </a:rPr>
                <a:t>δ_</a:t>
              </a:r>
              <a:r>
                <a:rPr lang="en-US" sz="1100" b="0" i="0">
                  <a:latin typeface="Cambria Math" panose="02040503050406030204" pitchFamily="18" charset="0"/>
                </a:rPr>
                <a:t>CS</a:t>
              </a:r>
              <a:endParaRPr lang="en-US" sz="1100" i="0"/>
            </a:p>
          </xdr:txBody>
        </xdr:sp>
      </mc:Fallback>
    </mc:AlternateContent>
    <xdr:clientData/>
  </xdr:oneCellAnchor>
  <xdr:oneCellAnchor>
    <xdr:from>
      <xdr:col>20</xdr:col>
      <xdr:colOff>33618</xdr:colOff>
      <xdr:row>19</xdr:row>
      <xdr:rowOff>22411</xdr:rowOff>
    </xdr:from>
    <xdr:ext cx="734368" cy="172227"/>
    <mc:AlternateContent xmlns:mc="http://schemas.openxmlformats.org/markup-compatibility/2006" xmlns:a14="http://schemas.microsoft.com/office/drawing/2010/main">
      <mc:Choice Requires="a14">
        <xdr:sp macro="" textlink="">
          <xdr:nvSpPr>
            <xdr:cNvPr id="36" name="TextBox 35">
              <a:extLst>
                <a:ext uri="{FF2B5EF4-FFF2-40B4-BE49-F238E27FC236}">
                  <a16:creationId xmlns:a16="http://schemas.microsoft.com/office/drawing/2014/main" id="{00000000-0008-0000-0000-000024000000}"/>
                </a:ext>
              </a:extLst>
            </xdr:cNvPr>
            <xdr:cNvSpPr txBox="1"/>
          </xdr:nvSpPr>
          <xdr:spPr>
            <a:xfrm>
              <a:off x="20910177" y="3608293"/>
              <a:ext cx="734368"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m:rPr>
                            <m:sty m:val="p"/>
                          </m:rPr>
                          <a:rPr lang="en-US" sz="1100" b="0" i="0">
                            <a:latin typeface="Cambria Math" panose="02040503050406030204" pitchFamily="18" charset="0"/>
                          </a:rPr>
                          <m:t>D</m:t>
                        </m:r>
                      </m:e>
                      <m:sub>
                        <m:r>
                          <a:rPr lang="en-US" sz="1100" b="0" i="0">
                            <a:latin typeface="Cambria Math" panose="02040503050406030204" pitchFamily="18" charset="0"/>
                          </a:rPr>
                          <m:t>2</m:t>
                        </m:r>
                      </m:sub>
                    </m:sSub>
                    <m:r>
                      <a:rPr lang="en-US" sz="1100" b="0" i="0">
                        <a:latin typeface="Cambria Math" panose="02040503050406030204" pitchFamily="18" charset="0"/>
                      </a:rPr>
                      <m:t>−</m:t>
                    </m:r>
                    <m:sSub>
                      <m:sSubPr>
                        <m:ctrlPr>
                          <a:rPr lang="en-US" sz="1100" b="0" i="1">
                            <a:latin typeface="Cambria Math" panose="02040503050406030204" pitchFamily="18" charset="0"/>
                          </a:rPr>
                        </m:ctrlPr>
                      </m:sSubPr>
                      <m:e>
                        <m:r>
                          <m:rPr>
                            <m:sty m:val="p"/>
                          </m:rPr>
                          <a:rPr lang="en-US" sz="1100" b="0" i="0">
                            <a:latin typeface="Cambria Math" panose="02040503050406030204" pitchFamily="18" charset="0"/>
                            <a:ea typeface="Cambria Math" panose="02040503050406030204" pitchFamily="18" charset="0"/>
                          </a:rPr>
                          <m:t>δ</m:t>
                        </m:r>
                      </m:e>
                      <m:sub>
                        <m:r>
                          <m:rPr>
                            <m:sty m:val="p"/>
                          </m:rPr>
                          <a:rPr lang="en-US" sz="1100" b="0" i="0">
                            <a:latin typeface="Cambria Math" panose="02040503050406030204" pitchFamily="18" charset="0"/>
                          </a:rPr>
                          <m:t>under</m:t>
                        </m:r>
                      </m:sub>
                    </m:sSub>
                  </m:oMath>
                </m:oMathPara>
              </a14:m>
              <a:endParaRPr lang="en-US" sz="1100" i="0"/>
            </a:p>
          </xdr:txBody>
        </xdr:sp>
      </mc:Choice>
      <mc:Fallback xmlns="">
        <xdr:sp macro="" textlink="">
          <xdr:nvSpPr>
            <xdr:cNvPr id="36" name="TextBox 35">
              <a:extLst>
                <a:ext uri="{FF2B5EF4-FFF2-40B4-BE49-F238E27FC236}">
                  <a16:creationId xmlns:a16="http://schemas.microsoft.com/office/drawing/2014/main" id="{00000000-0008-0000-0000-000024000000}"/>
                </a:ext>
              </a:extLst>
            </xdr:cNvPr>
            <xdr:cNvSpPr txBox="1"/>
          </xdr:nvSpPr>
          <xdr:spPr>
            <a:xfrm>
              <a:off x="20910177" y="3608293"/>
              <a:ext cx="734368"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b="0" i="0">
                  <a:latin typeface="Cambria Math" panose="02040503050406030204" pitchFamily="18" charset="0"/>
                </a:rPr>
                <a:t>D_2−</a:t>
              </a:r>
              <a:r>
                <a:rPr lang="en-US" sz="1100" b="0" i="0">
                  <a:latin typeface="Cambria Math" panose="02040503050406030204" pitchFamily="18" charset="0"/>
                  <a:ea typeface="Cambria Math" panose="02040503050406030204" pitchFamily="18" charset="0"/>
                </a:rPr>
                <a:t>δ_</a:t>
              </a:r>
              <a:r>
                <a:rPr lang="en-US" sz="1100" b="0" i="0">
                  <a:latin typeface="Cambria Math" panose="02040503050406030204" pitchFamily="18" charset="0"/>
                </a:rPr>
                <a:t>under</a:t>
              </a:r>
              <a:endParaRPr lang="en-US" sz="1100" i="0"/>
            </a:p>
          </xdr:txBody>
        </xdr:sp>
      </mc:Fallback>
    </mc:AlternateContent>
    <xdr:clientData/>
  </xdr:oneCellAnchor>
  <xdr:oneCellAnchor>
    <xdr:from>
      <xdr:col>20</xdr:col>
      <xdr:colOff>2241</xdr:colOff>
      <xdr:row>26</xdr:row>
      <xdr:rowOff>13447</xdr:rowOff>
    </xdr:from>
    <xdr:ext cx="1507529" cy="184602"/>
    <mc:AlternateContent xmlns:mc="http://schemas.openxmlformats.org/markup-compatibility/2006" xmlns:a14="http://schemas.microsoft.com/office/drawing/2010/main">
      <mc:Choice Requires="a14">
        <xdr:sp macro="" textlink="">
          <xdr:nvSpPr>
            <xdr:cNvPr id="37" name="TextBox 36">
              <a:extLst>
                <a:ext uri="{FF2B5EF4-FFF2-40B4-BE49-F238E27FC236}">
                  <a16:creationId xmlns:a16="http://schemas.microsoft.com/office/drawing/2014/main" id="{00000000-0008-0000-0000-000025000000}"/>
                </a:ext>
              </a:extLst>
            </xdr:cNvPr>
            <xdr:cNvSpPr txBox="1"/>
          </xdr:nvSpPr>
          <xdr:spPr>
            <a:xfrm>
              <a:off x="20861991" y="4928347"/>
              <a:ext cx="1507529" cy="1846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m:rPr>
                            <m:sty m:val="p"/>
                          </m:rPr>
                          <a:rPr lang="en-US" sz="1100" b="0" i="0">
                            <a:latin typeface="Cambria Math" panose="02040503050406030204" pitchFamily="18" charset="0"/>
                          </a:rPr>
                          <m:t>C</m:t>
                        </m:r>
                      </m:e>
                      <m:sub>
                        <m:r>
                          <m:rPr>
                            <m:sty m:val="p"/>
                          </m:rPr>
                          <a:rPr lang="en-US" sz="1100" b="0" i="0">
                            <a:latin typeface="Cambria Math" panose="02040503050406030204" pitchFamily="18" charset="0"/>
                          </a:rPr>
                          <m:t>dp</m:t>
                        </m:r>
                      </m:sub>
                    </m:sSub>
                    <m:r>
                      <a:rPr lang="en-US" sz="1100" b="0" i="0">
                        <a:latin typeface="Cambria Math" panose="02040503050406030204" pitchFamily="18" charset="0"/>
                      </a:rPr>
                      <m:t>+</m:t>
                    </m:r>
                    <m:sSub>
                      <m:sSubPr>
                        <m:ctrlPr>
                          <a:rPr lang="en-US" sz="1100" b="0" i="1">
                            <a:latin typeface="Cambria Math" panose="02040503050406030204" pitchFamily="18" charset="0"/>
                          </a:rPr>
                        </m:ctrlPr>
                      </m:sSubPr>
                      <m:e>
                        <m:r>
                          <m:rPr>
                            <m:sty m:val="p"/>
                          </m:rPr>
                          <a:rPr lang="en-US" sz="1100" b="0" i="0">
                            <a:latin typeface="Cambria Math" panose="02040503050406030204" pitchFamily="18" charset="0"/>
                            <a:ea typeface="Cambria Math" panose="02040503050406030204" pitchFamily="18" charset="0"/>
                          </a:rPr>
                          <m:t>δ</m:t>
                        </m:r>
                      </m:e>
                      <m:sub>
                        <m:r>
                          <m:rPr>
                            <m:sty m:val="p"/>
                          </m:rPr>
                          <a:rPr lang="en-US" sz="1100" b="0" i="0">
                            <a:latin typeface="Cambria Math" panose="02040503050406030204" pitchFamily="18" charset="0"/>
                          </a:rPr>
                          <m:t>under</m:t>
                        </m:r>
                      </m:sub>
                    </m:sSub>
                    <m:r>
                      <a:rPr lang="en-US" sz="1100" b="0" i="0">
                        <a:latin typeface="Cambria Math" panose="02040503050406030204" pitchFamily="18" charset="0"/>
                      </a:rPr>
                      <m:t>+</m:t>
                    </m:r>
                    <m:sSub>
                      <m:sSubPr>
                        <m:ctrlPr>
                          <a:rPr lang="en-US" sz="1100" b="0" i="1">
                            <a:latin typeface="Cambria Math" panose="02040503050406030204" pitchFamily="18" charset="0"/>
                          </a:rPr>
                        </m:ctrlPr>
                      </m:sSubPr>
                      <m:e>
                        <m:r>
                          <a:rPr lang="en-US" sz="1100" b="0" i="0">
                            <a:latin typeface="Cambria Math" panose="02040503050406030204" pitchFamily="18" charset="0"/>
                            <a:ea typeface="Cambria Math" panose="02040503050406030204" pitchFamily="18" charset="0"/>
                          </a:rPr>
                          <m:t>∆</m:t>
                        </m:r>
                      </m:e>
                      <m:sub>
                        <m:r>
                          <m:rPr>
                            <m:sty m:val="p"/>
                          </m:rPr>
                          <a:rPr lang="en-US" sz="1100" b="0" i="0">
                            <a:latin typeface="Cambria Math" panose="02040503050406030204" pitchFamily="18" charset="0"/>
                          </a:rPr>
                          <m:t>DL</m:t>
                        </m:r>
                        <m:r>
                          <a:rPr lang="en-US" sz="1100" b="0" i="0">
                            <a:latin typeface="Cambria Math" panose="02040503050406030204" pitchFamily="18" charset="0"/>
                          </a:rPr>
                          <m:t>,</m:t>
                        </m:r>
                        <m:r>
                          <m:rPr>
                            <m:sty m:val="p"/>
                          </m:rPr>
                          <a:rPr lang="en-US" sz="1100" b="0" i="0">
                            <a:latin typeface="Cambria Math" panose="02040503050406030204" pitchFamily="18" charset="0"/>
                          </a:rPr>
                          <m:t>under</m:t>
                        </m:r>
                      </m:sub>
                    </m:sSub>
                  </m:oMath>
                </m:oMathPara>
              </a14:m>
              <a:endParaRPr lang="en-US" sz="1100" i="0"/>
            </a:p>
          </xdr:txBody>
        </xdr:sp>
      </mc:Choice>
      <mc:Fallback xmlns="">
        <xdr:sp macro="" textlink="">
          <xdr:nvSpPr>
            <xdr:cNvPr id="37" name="TextBox 36">
              <a:extLst>
                <a:ext uri="{FF2B5EF4-FFF2-40B4-BE49-F238E27FC236}">
                  <a16:creationId xmlns:a16="http://schemas.microsoft.com/office/drawing/2014/main" id="{00000000-0008-0000-0000-000025000000}"/>
                </a:ext>
              </a:extLst>
            </xdr:cNvPr>
            <xdr:cNvSpPr txBox="1"/>
          </xdr:nvSpPr>
          <xdr:spPr>
            <a:xfrm>
              <a:off x="20861991" y="4928347"/>
              <a:ext cx="1507529" cy="1846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b="0" i="0">
                  <a:latin typeface="Cambria Math" panose="02040503050406030204" pitchFamily="18" charset="0"/>
                </a:rPr>
                <a:t>C_dp+</a:t>
              </a:r>
              <a:r>
                <a:rPr lang="en-US" sz="1100" b="0" i="0">
                  <a:latin typeface="Cambria Math" panose="02040503050406030204" pitchFamily="18" charset="0"/>
                  <a:ea typeface="Cambria Math" panose="02040503050406030204" pitchFamily="18" charset="0"/>
                </a:rPr>
                <a:t>δ_</a:t>
              </a:r>
              <a:r>
                <a:rPr lang="en-US" sz="1100" b="0" i="0">
                  <a:latin typeface="Cambria Math" panose="02040503050406030204" pitchFamily="18" charset="0"/>
                </a:rPr>
                <a:t>under+</a:t>
              </a:r>
              <a:r>
                <a:rPr lang="en-US" sz="1100" b="0" i="0">
                  <a:latin typeface="Cambria Math" panose="02040503050406030204" pitchFamily="18" charset="0"/>
                  <a:ea typeface="Cambria Math" panose="02040503050406030204" pitchFamily="18" charset="0"/>
                </a:rPr>
                <a:t>∆_(</a:t>
              </a:r>
              <a:r>
                <a:rPr lang="en-US" sz="1100" b="0" i="0">
                  <a:latin typeface="Cambria Math" panose="02040503050406030204" pitchFamily="18" charset="0"/>
                </a:rPr>
                <a:t>DL,under)</a:t>
              </a:r>
              <a:endParaRPr lang="en-US" sz="1100" i="0"/>
            </a:p>
          </xdr:txBody>
        </xdr:sp>
      </mc:Fallback>
    </mc:AlternateContent>
    <xdr:clientData/>
  </xdr:oneCellAnchor>
  <xdr:twoCellAnchor editAs="oneCell">
    <xdr:from>
      <xdr:col>0</xdr:col>
      <xdr:colOff>685801</xdr:colOff>
      <xdr:row>28</xdr:row>
      <xdr:rowOff>57151</xdr:rowOff>
    </xdr:from>
    <xdr:to>
      <xdr:col>4</xdr:col>
      <xdr:colOff>1028701</xdr:colOff>
      <xdr:row>36</xdr:row>
      <xdr:rowOff>66625</xdr:rowOff>
    </xdr:to>
    <xdr:pic>
      <xdr:nvPicPr>
        <xdr:cNvPr id="2" name="Picture 1">
          <a:extLst>
            <a:ext uri="{FF2B5EF4-FFF2-40B4-BE49-F238E27FC236}">
              <a16:creationId xmlns:a16="http://schemas.microsoft.com/office/drawing/2014/main" id="{F301E8D4-C596-488B-9A51-321065C240FF}"/>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2588" t="35133" r="13592" b="45360"/>
        <a:stretch/>
      </xdr:blipFill>
      <xdr:spPr>
        <a:xfrm>
          <a:off x="685801" y="5353051"/>
          <a:ext cx="4191000" cy="1533474"/>
        </a:xfrm>
        <a:prstGeom prst="rect">
          <a:avLst/>
        </a:prstGeom>
      </xdr:spPr>
    </xdr:pic>
    <xdr:clientData/>
  </xdr:twoCellAnchor>
  <xdr:twoCellAnchor editAs="oneCell">
    <xdr:from>
      <xdr:col>15</xdr:col>
      <xdr:colOff>504825</xdr:colOff>
      <xdr:row>16</xdr:row>
      <xdr:rowOff>95250</xdr:rowOff>
    </xdr:from>
    <xdr:to>
      <xdr:col>18</xdr:col>
      <xdr:colOff>447676</xdr:colOff>
      <xdr:row>27</xdr:row>
      <xdr:rowOff>56170</xdr:rowOff>
    </xdr:to>
    <xdr:pic>
      <xdr:nvPicPr>
        <xdr:cNvPr id="3" name="Picture 2">
          <a:extLst>
            <a:ext uri="{FF2B5EF4-FFF2-40B4-BE49-F238E27FC236}">
              <a16:creationId xmlns:a16="http://schemas.microsoft.com/office/drawing/2014/main" id="{87635A1B-E906-4638-A471-984E97472866}"/>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30550" t="33807" r="29983" b="36174"/>
        <a:stretch/>
      </xdr:blipFill>
      <xdr:spPr>
        <a:xfrm>
          <a:off x="15963900" y="3105150"/>
          <a:ext cx="1952626" cy="20564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553440</xdr:colOff>
      <xdr:row>18</xdr:row>
      <xdr:rowOff>121368</xdr:rowOff>
    </xdr:from>
    <xdr:to>
      <xdr:col>4</xdr:col>
      <xdr:colOff>1742083</xdr:colOff>
      <xdr:row>25</xdr:row>
      <xdr:rowOff>26118</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110" t="40509" r="8038" b="44444"/>
        <a:stretch/>
      </xdr:blipFill>
      <xdr:spPr>
        <a:xfrm>
          <a:off x="553440" y="3516750"/>
          <a:ext cx="4796937" cy="1238250"/>
        </a:xfrm>
        <a:prstGeom prst="rect">
          <a:avLst/>
        </a:prstGeom>
      </xdr:spPr>
    </xdr:pic>
    <xdr:clientData/>
  </xdr:twoCellAnchor>
  <xdr:oneCellAnchor>
    <xdr:from>
      <xdr:col>6</xdr:col>
      <xdr:colOff>2241</xdr:colOff>
      <xdr:row>30</xdr:row>
      <xdr:rowOff>24650</xdr:rowOff>
    </xdr:from>
    <xdr:ext cx="1292470" cy="184602"/>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8927166" y="4939550"/>
              <a:ext cx="1292470" cy="1846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b="0" i="0">
                        <a:latin typeface="Cambria Math" panose="02040503050406030204" pitchFamily="18" charset="0"/>
                      </a:rPr>
                      <m:t>0.50∗</m:t>
                    </m:r>
                    <m:sSub>
                      <m:sSubPr>
                        <m:ctrlPr>
                          <a:rPr lang="en-US" sz="1100" b="0" i="1">
                            <a:latin typeface="Cambria Math" panose="02040503050406030204" pitchFamily="18" charset="0"/>
                          </a:rPr>
                        </m:ctrlPr>
                      </m:sSubPr>
                      <m:e>
                        <m:r>
                          <m:rPr>
                            <m:sty m:val="p"/>
                          </m:rPr>
                          <a:rPr lang="en-US" sz="1100" b="0" i="0">
                            <a:latin typeface="Cambria Math" panose="02040503050406030204" pitchFamily="18" charset="0"/>
                          </a:rPr>
                          <m:t>C</m:t>
                        </m:r>
                      </m:e>
                      <m:sub>
                        <m:r>
                          <m:rPr>
                            <m:sty m:val="p"/>
                          </m:rPr>
                          <a:rPr lang="en-US" sz="1100" b="0" i="0">
                            <a:latin typeface="Cambria Math" panose="02040503050406030204" pitchFamily="18" charset="0"/>
                          </a:rPr>
                          <m:t>dp</m:t>
                        </m:r>
                      </m:sub>
                    </m:sSub>
                    <m:r>
                      <a:rPr lang="en-US" sz="1100" b="0" i="0">
                        <a:latin typeface="Cambria Math" panose="02040503050406030204" pitchFamily="18" charset="0"/>
                        <a:ea typeface="Cambria Math" panose="02040503050406030204" pitchFamily="18" charset="0"/>
                      </a:rPr>
                      <m:t>≥+1.0 </m:t>
                    </m:r>
                    <m:r>
                      <m:rPr>
                        <m:sty m:val="p"/>
                      </m:rPr>
                      <a:rPr lang="en-US" sz="1100" b="0" i="0">
                        <a:latin typeface="Cambria Math" panose="02040503050406030204" pitchFamily="18" charset="0"/>
                        <a:ea typeface="Cambria Math" panose="02040503050406030204" pitchFamily="18" charset="0"/>
                      </a:rPr>
                      <m:t>in</m:t>
                    </m:r>
                    <m:r>
                      <a:rPr lang="en-US" sz="1100" b="0" i="0">
                        <a:latin typeface="Cambria Math" panose="02040503050406030204" pitchFamily="18" charset="0"/>
                        <a:ea typeface="Cambria Math" panose="02040503050406030204" pitchFamily="18" charset="0"/>
                      </a:rPr>
                      <m:t>.</m:t>
                    </m:r>
                  </m:oMath>
                </m:oMathPara>
              </a14:m>
              <a:endParaRPr lang="en-US" sz="1100" i="0"/>
            </a:p>
          </xdr:txBody>
        </xdr:sp>
      </mc:Choice>
      <mc:Fallback xmlns="">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8927166" y="4939550"/>
              <a:ext cx="1292470" cy="1846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b="0" i="0">
                  <a:latin typeface="Cambria Math" panose="02040503050406030204" pitchFamily="18" charset="0"/>
                </a:rPr>
                <a:t>0.50∗C_dp</a:t>
              </a:r>
              <a:r>
                <a:rPr lang="en-US" sz="1100" b="0" i="0">
                  <a:latin typeface="Cambria Math" panose="02040503050406030204" pitchFamily="18" charset="0"/>
                  <a:ea typeface="Cambria Math" panose="02040503050406030204" pitchFamily="18" charset="0"/>
                </a:rPr>
                <a:t>≥+1.0 in.</a:t>
              </a:r>
              <a:endParaRPr lang="en-US" sz="1100" i="0"/>
            </a:p>
          </xdr:txBody>
        </xdr:sp>
      </mc:Fallback>
    </mc:AlternateContent>
    <xdr:clientData/>
  </xdr:oneCellAnchor>
  <xdr:oneCellAnchor>
    <xdr:from>
      <xdr:col>6</xdr:col>
      <xdr:colOff>33618</xdr:colOff>
      <xdr:row>33</xdr:row>
      <xdr:rowOff>22412</xdr:rowOff>
    </xdr:from>
    <xdr:ext cx="1303818" cy="184602"/>
    <mc:AlternateContent xmlns:mc="http://schemas.openxmlformats.org/markup-compatibility/2006" xmlns:a14="http://schemas.microsoft.com/office/drawing/2010/main">
      <mc:Choice Requires="a14">
        <xdr:sp macro="" textlink="">
          <xdr:nvSpPr>
            <xdr:cNvPr id="9" name="TextBox 8">
              <a:extLst>
                <a:ext uri="{FF2B5EF4-FFF2-40B4-BE49-F238E27FC236}">
                  <a16:creationId xmlns:a16="http://schemas.microsoft.com/office/drawing/2014/main" id="{00000000-0008-0000-0100-000009000000}"/>
                </a:ext>
              </a:extLst>
            </xdr:cNvPr>
            <xdr:cNvSpPr txBox="1"/>
          </xdr:nvSpPr>
          <xdr:spPr>
            <a:xfrm>
              <a:off x="8958543" y="5508812"/>
              <a:ext cx="1303818" cy="1846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b="0"/>
                <a:t>-</a:t>
              </a:r>
              <a14:m>
                <m:oMath xmlns:m="http://schemas.openxmlformats.org/officeDocument/2006/math">
                  <m:r>
                    <a:rPr lang="en-US" sz="1100" b="0" i="0">
                      <a:latin typeface="Cambria Math" panose="02040503050406030204" pitchFamily="18" charset="0"/>
                    </a:rPr>
                    <m:t>0.50∗</m:t>
                  </m:r>
                  <m:sSub>
                    <m:sSubPr>
                      <m:ctrlPr>
                        <a:rPr lang="en-US" sz="1100" b="0" i="1">
                          <a:latin typeface="Cambria Math" panose="02040503050406030204" pitchFamily="18" charset="0"/>
                        </a:rPr>
                      </m:ctrlPr>
                    </m:sSubPr>
                    <m:e>
                      <m:r>
                        <m:rPr>
                          <m:sty m:val="p"/>
                        </m:rPr>
                        <a:rPr lang="en-US" sz="1100" b="0" i="0">
                          <a:latin typeface="Cambria Math" panose="02040503050406030204" pitchFamily="18" charset="0"/>
                        </a:rPr>
                        <m:t>C</m:t>
                      </m:r>
                    </m:e>
                    <m:sub>
                      <m:r>
                        <m:rPr>
                          <m:sty m:val="p"/>
                        </m:rPr>
                        <a:rPr lang="en-US" sz="1100" b="0" i="0">
                          <a:latin typeface="Cambria Math" panose="02040503050406030204" pitchFamily="18" charset="0"/>
                        </a:rPr>
                        <m:t>dp</m:t>
                      </m:r>
                    </m:sub>
                  </m:sSub>
                  <m:r>
                    <a:rPr lang="en-US" sz="1100" b="0" i="1">
                      <a:latin typeface="Cambria Math" panose="02040503050406030204" pitchFamily="18" charset="0"/>
                      <a:ea typeface="Cambria Math" panose="02040503050406030204" pitchFamily="18" charset="0"/>
                    </a:rPr>
                    <m:t>≤</m:t>
                  </m:r>
                  <m:r>
                    <a:rPr lang="en-US" sz="1100" b="0" i="0">
                      <a:latin typeface="Cambria Math" panose="02040503050406030204" pitchFamily="18" charset="0"/>
                      <a:ea typeface="Cambria Math" panose="02040503050406030204" pitchFamily="18" charset="0"/>
                    </a:rPr>
                    <m:t>−1.0 </m:t>
                  </m:r>
                  <m:r>
                    <m:rPr>
                      <m:sty m:val="p"/>
                    </m:rPr>
                    <a:rPr lang="en-US" sz="1100" b="0" i="0">
                      <a:latin typeface="Cambria Math" panose="02040503050406030204" pitchFamily="18" charset="0"/>
                      <a:ea typeface="Cambria Math" panose="02040503050406030204" pitchFamily="18" charset="0"/>
                    </a:rPr>
                    <m:t>in</m:t>
                  </m:r>
                  <m:r>
                    <a:rPr lang="en-US" sz="1100" b="0" i="0">
                      <a:latin typeface="Cambria Math" panose="02040503050406030204" pitchFamily="18" charset="0"/>
                      <a:ea typeface="Cambria Math" panose="02040503050406030204" pitchFamily="18" charset="0"/>
                    </a:rPr>
                    <m:t>.</m:t>
                  </m:r>
                </m:oMath>
              </a14:m>
              <a:endParaRPr lang="en-US" sz="1100" i="0"/>
            </a:p>
          </xdr:txBody>
        </xdr:sp>
      </mc:Choice>
      <mc:Fallback xmlns="">
        <xdr:sp macro="" textlink="">
          <xdr:nvSpPr>
            <xdr:cNvPr id="9" name="TextBox 8">
              <a:extLst>
                <a:ext uri="{FF2B5EF4-FFF2-40B4-BE49-F238E27FC236}">
                  <a16:creationId xmlns:a16="http://schemas.microsoft.com/office/drawing/2014/main" id="{00000000-0008-0000-0100-000009000000}"/>
                </a:ext>
              </a:extLst>
            </xdr:cNvPr>
            <xdr:cNvSpPr txBox="1"/>
          </xdr:nvSpPr>
          <xdr:spPr>
            <a:xfrm>
              <a:off x="8958543" y="5508812"/>
              <a:ext cx="1303818" cy="1846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b="0"/>
                <a:t>-</a:t>
              </a:r>
              <a:r>
                <a:rPr lang="en-US" sz="1100" b="0" i="0">
                  <a:latin typeface="Cambria Math" panose="02040503050406030204" pitchFamily="18" charset="0"/>
                </a:rPr>
                <a:t>0.50∗C_dp</a:t>
              </a:r>
              <a:r>
                <a:rPr lang="en-US" sz="1100" b="0" i="0">
                  <a:latin typeface="Cambria Math" panose="02040503050406030204" pitchFamily="18" charset="0"/>
                  <a:ea typeface="Cambria Math" panose="02040503050406030204" pitchFamily="18" charset="0"/>
                </a:rPr>
                <a:t>≤−1.0 in.</a:t>
              </a:r>
              <a:endParaRPr lang="en-US" sz="1100" i="0"/>
            </a:p>
          </xdr:txBody>
        </xdr:sp>
      </mc:Fallback>
    </mc:AlternateContent>
    <xdr:clientData/>
  </xdr:oneCellAnchor>
  <xdr:oneCellAnchor>
    <xdr:from>
      <xdr:col>6</xdr:col>
      <xdr:colOff>58271</xdr:colOff>
      <xdr:row>6</xdr:row>
      <xdr:rowOff>138392</xdr:rowOff>
    </xdr:from>
    <xdr:ext cx="1291443" cy="315792"/>
    <mc:AlternateContent xmlns:mc="http://schemas.openxmlformats.org/markup-compatibility/2006" xmlns:a14="http://schemas.microsoft.com/office/drawing/2010/main">
      <mc:Choice Requires="a14">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8983196" y="1243292"/>
              <a:ext cx="1291443" cy="3157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n-US" sz="1100" i="1">
                            <a:latin typeface="Cambria Math" panose="02040503050406030204" pitchFamily="18" charset="0"/>
                          </a:rPr>
                        </m:ctrlPr>
                      </m:fPr>
                      <m:num>
                        <m:sSub>
                          <m:sSubPr>
                            <m:ctrlPr>
                              <a:rPr lang="en-US" sz="1100" i="1">
                                <a:latin typeface="Cambria Math" panose="02040503050406030204" pitchFamily="18" charset="0"/>
                              </a:rPr>
                            </m:ctrlPr>
                          </m:sSubPr>
                          <m:e>
                            <m:r>
                              <m:rPr>
                                <m:sty m:val="p"/>
                              </m:rPr>
                              <a:rPr lang="en-US" sz="1100" b="0" i="0">
                                <a:latin typeface="Cambria Math" panose="02040503050406030204" pitchFamily="18" charset="0"/>
                              </a:rPr>
                              <m:t>D</m:t>
                            </m:r>
                          </m:e>
                          <m:sub>
                            <m:r>
                              <a:rPr lang="en-US" sz="1100" b="0" i="0">
                                <a:latin typeface="Cambria Math" panose="02040503050406030204" pitchFamily="18" charset="0"/>
                              </a:rPr>
                              <m:t>1</m:t>
                            </m:r>
                          </m:sub>
                        </m:sSub>
                        <m:r>
                          <a:rPr lang="en-US" sz="1100" b="0" i="0">
                            <a:latin typeface="Cambria Math" panose="02040503050406030204" pitchFamily="18" charset="0"/>
                          </a:rPr>
                          <m:t>+</m:t>
                        </m:r>
                        <m:sSub>
                          <m:sSubPr>
                            <m:ctrlPr>
                              <a:rPr lang="en-US" sz="1100" b="0" i="1">
                                <a:latin typeface="Cambria Math" panose="02040503050406030204" pitchFamily="18" charset="0"/>
                              </a:rPr>
                            </m:ctrlPr>
                          </m:sSubPr>
                          <m:e>
                            <m:r>
                              <m:rPr>
                                <m:sty m:val="p"/>
                              </m:rPr>
                              <a:rPr lang="en-US" sz="1100" b="0" i="0">
                                <a:latin typeface="Cambria Math" panose="02040503050406030204" pitchFamily="18" charset="0"/>
                              </a:rPr>
                              <m:t>D</m:t>
                            </m:r>
                          </m:e>
                          <m:sub>
                            <m:r>
                              <a:rPr lang="en-US" sz="1100" b="0" i="0">
                                <a:latin typeface="Cambria Math" panose="02040503050406030204" pitchFamily="18" charset="0"/>
                              </a:rPr>
                              <m:t>3</m:t>
                            </m:r>
                          </m:sub>
                        </m:sSub>
                      </m:num>
                      <m:den>
                        <m:r>
                          <a:rPr lang="en-US" sz="1100" b="0" i="0">
                            <a:latin typeface="Cambria Math" panose="02040503050406030204" pitchFamily="18" charset="0"/>
                          </a:rPr>
                          <m:t>2</m:t>
                        </m:r>
                      </m:den>
                    </m:f>
                    <m:r>
                      <a:rPr lang="en-US" sz="1100" b="0" i="0">
                        <a:latin typeface="Cambria Math" panose="02040503050406030204" pitchFamily="18" charset="0"/>
                      </a:rPr>
                      <m:t>−</m:t>
                    </m:r>
                    <m:sSub>
                      <m:sSubPr>
                        <m:ctrlPr>
                          <a:rPr lang="en-US" sz="1100" b="0" i="1">
                            <a:latin typeface="Cambria Math" panose="02040503050406030204" pitchFamily="18" charset="0"/>
                          </a:rPr>
                        </m:ctrlPr>
                      </m:sSubPr>
                      <m:e>
                        <m:r>
                          <a:rPr lang="en-US" sz="1100" b="0" i="0">
                            <a:latin typeface="Cambria Math" panose="02040503050406030204" pitchFamily="18" charset="0"/>
                            <a:ea typeface="Cambria Math" panose="02040503050406030204" pitchFamily="18" charset="0"/>
                          </a:rPr>
                          <m:t>∆</m:t>
                        </m:r>
                      </m:e>
                      <m:sub>
                        <m:r>
                          <m:rPr>
                            <m:sty m:val="p"/>
                          </m:rPr>
                          <a:rPr lang="en-US" sz="1100" b="0" i="0">
                            <a:latin typeface="Cambria Math" panose="02040503050406030204" pitchFamily="18" charset="0"/>
                          </a:rPr>
                          <m:t>DL</m:t>
                        </m:r>
                      </m:sub>
                    </m:sSub>
                    <m:r>
                      <a:rPr lang="en-US" sz="1100" b="0" i="0">
                        <a:latin typeface="Cambria Math" panose="02040503050406030204" pitchFamily="18" charset="0"/>
                      </a:rPr>
                      <m:t>−</m:t>
                    </m:r>
                    <m:sSub>
                      <m:sSubPr>
                        <m:ctrlPr>
                          <a:rPr lang="en-US" sz="1100" b="0" i="1">
                            <a:latin typeface="Cambria Math" panose="02040503050406030204" pitchFamily="18" charset="0"/>
                          </a:rPr>
                        </m:ctrlPr>
                      </m:sSubPr>
                      <m:e>
                        <m:r>
                          <m:rPr>
                            <m:sty m:val="p"/>
                          </m:rPr>
                          <a:rPr lang="en-US" sz="1100" b="0" i="0">
                            <a:latin typeface="Cambria Math" panose="02040503050406030204" pitchFamily="18" charset="0"/>
                          </a:rPr>
                          <m:t>C</m:t>
                        </m:r>
                      </m:e>
                      <m:sub>
                        <m:r>
                          <m:rPr>
                            <m:sty m:val="p"/>
                          </m:rPr>
                          <a:rPr lang="en-US" sz="1100" b="0" i="0">
                            <a:latin typeface="Cambria Math" panose="02040503050406030204" pitchFamily="18" charset="0"/>
                          </a:rPr>
                          <m:t>dp</m:t>
                        </m:r>
                      </m:sub>
                    </m:sSub>
                  </m:oMath>
                </m:oMathPara>
              </a14:m>
              <a:endParaRPr lang="en-US" sz="1100" i="0"/>
            </a:p>
          </xdr:txBody>
        </xdr:sp>
      </mc:Choice>
      <mc:Fallback xmlns="">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8983196" y="1243292"/>
              <a:ext cx="1291443" cy="3157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rPr>
                <a:t>(</a:t>
              </a:r>
              <a:r>
                <a:rPr lang="en-US" sz="1100" b="0" i="0">
                  <a:latin typeface="Cambria Math" panose="02040503050406030204" pitchFamily="18" charset="0"/>
                </a:rPr>
                <a:t>D_1+D_3)/2−</a:t>
              </a:r>
              <a:r>
                <a:rPr lang="en-US" sz="1100" b="0" i="0">
                  <a:latin typeface="Cambria Math" panose="02040503050406030204" pitchFamily="18" charset="0"/>
                  <a:ea typeface="Cambria Math" panose="02040503050406030204" pitchFamily="18" charset="0"/>
                </a:rPr>
                <a:t>∆_</a:t>
              </a:r>
              <a:r>
                <a:rPr lang="en-US" sz="1100" b="0" i="0">
                  <a:latin typeface="Cambria Math" panose="02040503050406030204" pitchFamily="18" charset="0"/>
                </a:rPr>
                <a:t>DL−C_dp</a:t>
              </a:r>
              <a:endParaRPr lang="en-US" sz="1100" i="0"/>
            </a:p>
          </xdr:txBody>
        </xdr:sp>
      </mc:Fallback>
    </mc:AlternateContent>
    <xdr:clientData/>
  </xdr:oneCellAnchor>
  <xdr:oneCellAnchor>
    <xdr:from>
      <xdr:col>6</xdr:col>
      <xdr:colOff>33617</xdr:colOff>
      <xdr:row>14</xdr:row>
      <xdr:rowOff>123264</xdr:rowOff>
    </xdr:from>
    <xdr:ext cx="1245213" cy="327397"/>
    <mc:AlternateContent xmlns:mc="http://schemas.openxmlformats.org/markup-compatibility/2006" xmlns:a14="http://schemas.microsoft.com/office/drawing/2010/main">
      <mc:Choice Requires="a14">
        <xdr:sp macro="" textlink="">
          <xdr:nvSpPr>
            <xdr:cNvPr id="11" name="TextBox 10">
              <a:extLst>
                <a:ext uri="{FF2B5EF4-FFF2-40B4-BE49-F238E27FC236}">
                  <a16:creationId xmlns:a16="http://schemas.microsoft.com/office/drawing/2014/main" id="{00000000-0008-0000-0100-00000B000000}"/>
                </a:ext>
              </a:extLst>
            </xdr:cNvPr>
            <xdr:cNvSpPr txBox="1"/>
          </xdr:nvSpPr>
          <xdr:spPr>
            <a:xfrm>
              <a:off x="9072842" y="2752164"/>
              <a:ext cx="1245213" cy="3273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n-US" sz="1100" b="0" i="1">
                            <a:latin typeface="Cambria Math" panose="02040503050406030204" pitchFamily="18" charset="0"/>
                          </a:rPr>
                        </m:ctrlPr>
                      </m:fPr>
                      <m:num>
                        <m:d>
                          <m:dPr>
                            <m:ctrlPr>
                              <a:rPr lang="en-US" sz="1100" b="0" i="1">
                                <a:latin typeface="Cambria Math" panose="02040503050406030204" pitchFamily="18" charset="0"/>
                              </a:rPr>
                            </m:ctrlPr>
                          </m:dPr>
                          <m:e>
                            <m:sSub>
                              <m:sSubPr>
                                <m:ctrlPr>
                                  <a:rPr lang="en-US" sz="1100" b="0" i="1">
                                    <a:latin typeface="Cambria Math" panose="02040503050406030204" pitchFamily="18" charset="0"/>
                                  </a:rPr>
                                </m:ctrlPr>
                              </m:sSubPr>
                              <m:e>
                                <m:r>
                                  <m:rPr>
                                    <m:sty m:val="p"/>
                                  </m:rPr>
                                  <a:rPr lang="en-US" sz="1100" b="0" i="0">
                                    <a:latin typeface="Cambria Math" panose="02040503050406030204" pitchFamily="18" charset="0"/>
                                  </a:rPr>
                                  <m:t>D</m:t>
                                </m:r>
                              </m:e>
                              <m:sub>
                                <m:r>
                                  <a:rPr lang="en-US" sz="1100" b="0" i="0">
                                    <a:latin typeface="Cambria Math" panose="02040503050406030204" pitchFamily="18" charset="0"/>
                                  </a:rPr>
                                  <m:t>1</m:t>
                                </m:r>
                              </m:sub>
                            </m:sSub>
                            <m:r>
                              <a:rPr lang="en-US" sz="1100" b="0" i="0">
                                <a:latin typeface="Cambria Math" panose="02040503050406030204" pitchFamily="18" charset="0"/>
                              </a:rPr>
                              <m:t>+10∗</m:t>
                            </m:r>
                            <m:sSub>
                              <m:sSubPr>
                                <m:ctrlPr>
                                  <a:rPr lang="en-US" sz="1100" b="0" i="1">
                                    <a:latin typeface="Cambria Math" panose="02040503050406030204" pitchFamily="18" charset="0"/>
                                  </a:rPr>
                                </m:ctrlPr>
                              </m:sSubPr>
                              <m:e>
                                <m:r>
                                  <m:rPr>
                                    <m:sty m:val="p"/>
                                  </m:rPr>
                                  <a:rPr lang="en-US" sz="1100" b="0" i="0">
                                    <a:latin typeface="Cambria Math" panose="02040503050406030204" pitchFamily="18" charset="0"/>
                                  </a:rPr>
                                  <m:t>D</m:t>
                                </m:r>
                              </m:e>
                              <m:sub>
                                <m:r>
                                  <a:rPr lang="en-US" sz="1100" b="0" i="0">
                                    <a:latin typeface="Cambria Math" panose="02040503050406030204" pitchFamily="18" charset="0"/>
                                  </a:rPr>
                                  <m:t>2</m:t>
                                </m:r>
                              </m:sub>
                            </m:sSub>
                            <m:r>
                              <a:rPr lang="en-US" sz="1100" b="0" i="0">
                                <a:latin typeface="Cambria Math" panose="02040503050406030204" pitchFamily="18" charset="0"/>
                              </a:rPr>
                              <m:t>+</m:t>
                            </m:r>
                            <m:sSub>
                              <m:sSubPr>
                                <m:ctrlPr>
                                  <a:rPr lang="en-US" sz="1100" b="0" i="1">
                                    <a:latin typeface="Cambria Math" panose="02040503050406030204" pitchFamily="18" charset="0"/>
                                  </a:rPr>
                                </m:ctrlPr>
                              </m:sSubPr>
                              <m:e>
                                <m:r>
                                  <m:rPr>
                                    <m:sty m:val="p"/>
                                  </m:rPr>
                                  <a:rPr lang="en-US" sz="1100" b="0" i="0">
                                    <a:latin typeface="Cambria Math" panose="02040503050406030204" pitchFamily="18" charset="0"/>
                                  </a:rPr>
                                  <m:t>D</m:t>
                                </m:r>
                              </m:e>
                              <m:sub>
                                <m:r>
                                  <a:rPr lang="en-US" sz="1100" b="0" i="0">
                                    <a:latin typeface="Cambria Math" panose="02040503050406030204" pitchFamily="18" charset="0"/>
                                  </a:rPr>
                                  <m:t>3</m:t>
                                </m:r>
                              </m:sub>
                            </m:sSub>
                          </m:e>
                        </m:d>
                      </m:num>
                      <m:den>
                        <m:r>
                          <a:rPr lang="en-US" sz="1100" b="0" i="0">
                            <a:latin typeface="Cambria Math" panose="02040503050406030204" pitchFamily="18" charset="0"/>
                          </a:rPr>
                          <m:t>12</m:t>
                        </m:r>
                      </m:den>
                    </m:f>
                  </m:oMath>
                </m:oMathPara>
              </a14:m>
              <a:endParaRPr lang="en-US" sz="1100" i="0"/>
            </a:p>
          </xdr:txBody>
        </xdr:sp>
      </mc:Choice>
      <mc:Fallback xmlns="">
        <xdr:sp macro="" textlink="">
          <xdr:nvSpPr>
            <xdr:cNvPr id="11" name="TextBox 10">
              <a:extLst>
                <a:ext uri="{FF2B5EF4-FFF2-40B4-BE49-F238E27FC236}">
                  <a16:creationId xmlns:a16="http://schemas.microsoft.com/office/drawing/2014/main" id="{00000000-0008-0000-0100-00000B000000}"/>
                </a:ext>
              </a:extLst>
            </xdr:cNvPr>
            <xdr:cNvSpPr txBox="1"/>
          </xdr:nvSpPr>
          <xdr:spPr>
            <a:xfrm>
              <a:off x="9072842" y="2752164"/>
              <a:ext cx="1245213" cy="3273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b="0" i="0">
                  <a:latin typeface="Cambria Math" panose="02040503050406030204" pitchFamily="18" charset="0"/>
                </a:rPr>
                <a:t>((D_1+10∗D_2+D_3 ))/12</a:t>
              </a:r>
              <a:endParaRPr lang="en-US" sz="1100" i="0"/>
            </a:p>
          </xdr:txBody>
        </xdr:sp>
      </mc:Fallback>
    </mc:AlternateContent>
    <xdr:clientData/>
  </xdr:oneCellAnchor>
  <xdr:oneCellAnchor>
    <xdr:from>
      <xdr:col>10</xdr:col>
      <xdr:colOff>35859</xdr:colOff>
      <xdr:row>6</xdr:row>
      <xdr:rowOff>13446</xdr:rowOff>
    </xdr:from>
    <xdr:ext cx="737381" cy="172227"/>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100-00000C000000}"/>
                </a:ext>
              </a:extLst>
            </xdr:cNvPr>
            <xdr:cNvSpPr txBox="1"/>
          </xdr:nvSpPr>
          <xdr:spPr>
            <a:xfrm>
              <a:off x="14856759" y="1118346"/>
              <a:ext cx="737381"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m:rPr>
                            <m:sty m:val="p"/>
                          </m:rPr>
                          <a:rPr lang="en-US" sz="1100" b="0" i="0">
                            <a:latin typeface="Cambria Math" panose="02040503050406030204" pitchFamily="18" charset="0"/>
                          </a:rPr>
                          <m:t>D</m:t>
                        </m:r>
                      </m:e>
                      <m:sub>
                        <m:r>
                          <a:rPr lang="en-US" sz="1100" b="0" i="0">
                            <a:latin typeface="Cambria Math" panose="02040503050406030204" pitchFamily="18" charset="0"/>
                          </a:rPr>
                          <m:t>2</m:t>
                        </m:r>
                      </m:sub>
                    </m:sSub>
                    <m:r>
                      <a:rPr lang="en-US" sz="1100" b="0" i="0">
                        <a:latin typeface="Cambria Math" panose="02040503050406030204" pitchFamily="18" charset="0"/>
                      </a:rPr>
                      <m:t>−</m:t>
                    </m:r>
                    <m:sSub>
                      <m:sSubPr>
                        <m:ctrlPr>
                          <a:rPr lang="en-US" sz="1100" b="0" i="1">
                            <a:latin typeface="Cambria Math" panose="02040503050406030204" pitchFamily="18" charset="0"/>
                          </a:rPr>
                        </m:ctrlPr>
                      </m:sSubPr>
                      <m:e>
                        <m:r>
                          <m:rPr>
                            <m:sty m:val="p"/>
                          </m:rPr>
                          <a:rPr lang="en-US" sz="1100" b="0" i="0">
                            <a:latin typeface="Cambria Math" panose="02040503050406030204" pitchFamily="18" charset="0"/>
                            <a:ea typeface="Cambria Math" panose="02040503050406030204" pitchFamily="18" charset="0"/>
                          </a:rPr>
                          <m:t>δ</m:t>
                        </m:r>
                      </m:e>
                      <m:sub>
                        <m:r>
                          <m:rPr>
                            <m:sty m:val="p"/>
                          </m:rPr>
                          <a:rPr lang="en-US" sz="1100" b="0" i="0">
                            <a:latin typeface="Cambria Math" panose="02040503050406030204" pitchFamily="18" charset="0"/>
                          </a:rPr>
                          <m:t>under</m:t>
                        </m:r>
                      </m:sub>
                    </m:sSub>
                  </m:oMath>
                </m:oMathPara>
              </a14:m>
              <a:endParaRPr lang="en-US" sz="1100" i="0"/>
            </a:p>
          </xdr:txBody>
        </xdr:sp>
      </mc:Choice>
      <mc:Fallback xmlns="">
        <xdr:sp macro="" textlink="">
          <xdr:nvSpPr>
            <xdr:cNvPr id="12" name="TextBox 11">
              <a:extLst>
                <a:ext uri="{FF2B5EF4-FFF2-40B4-BE49-F238E27FC236}">
                  <a16:creationId xmlns:a16="http://schemas.microsoft.com/office/drawing/2014/main" id="{00000000-0008-0000-0100-00000C000000}"/>
                </a:ext>
              </a:extLst>
            </xdr:cNvPr>
            <xdr:cNvSpPr txBox="1"/>
          </xdr:nvSpPr>
          <xdr:spPr>
            <a:xfrm>
              <a:off x="14856759" y="1118346"/>
              <a:ext cx="737381"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b="0" i="0">
                  <a:latin typeface="Cambria Math" panose="02040503050406030204" pitchFamily="18" charset="0"/>
                </a:rPr>
                <a:t>D_2−</a:t>
              </a:r>
              <a:r>
                <a:rPr lang="en-US" sz="1100" b="0" i="0">
                  <a:latin typeface="Cambria Math" panose="02040503050406030204" pitchFamily="18" charset="0"/>
                  <a:ea typeface="Cambria Math" panose="02040503050406030204" pitchFamily="18" charset="0"/>
                </a:rPr>
                <a:t>δ_</a:t>
              </a:r>
              <a:r>
                <a:rPr lang="en-US" sz="1100" b="0" i="0">
                  <a:latin typeface="Cambria Math" panose="02040503050406030204" pitchFamily="18" charset="0"/>
                </a:rPr>
                <a:t>under</a:t>
              </a:r>
              <a:endParaRPr lang="en-US" sz="1100" i="0"/>
            </a:p>
          </xdr:txBody>
        </xdr:sp>
      </mc:Fallback>
    </mc:AlternateContent>
    <xdr:clientData/>
  </xdr:oneCellAnchor>
  <xdr:oneCellAnchor>
    <xdr:from>
      <xdr:col>10</xdr:col>
      <xdr:colOff>0</xdr:colOff>
      <xdr:row>8</xdr:row>
      <xdr:rowOff>99172</xdr:rowOff>
    </xdr:from>
    <xdr:ext cx="1574662" cy="348172"/>
    <mc:AlternateContent xmlns:mc="http://schemas.openxmlformats.org/markup-compatibility/2006" xmlns:a14="http://schemas.microsoft.com/office/drawing/2010/main">
      <mc:Choice Requires="a14">
        <xdr:sp macro="" textlink="">
          <xdr:nvSpPr>
            <xdr:cNvPr id="13" name="TextBox 12">
              <a:extLst>
                <a:ext uri="{FF2B5EF4-FFF2-40B4-BE49-F238E27FC236}">
                  <a16:creationId xmlns:a16="http://schemas.microsoft.com/office/drawing/2014/main" id="{00000000-0008-0000-0100-00000D000000}"/>
                </a:ext>
              </a:extLst>
            </xdr:cNvPr>
            <xdr:cNvSpPr txBox="1"/>
          </xdr:nvSpPr>
          <xdr:spPr>
            <a:xfrm>
              <a:off x="14839950" y="1585072"/>
              <a:ext cx="1574662" cy="348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n-US" sz="1100" b="0" i="1">
                            <a:latin typeface="Cambria Math" panose="02040503050406030204" pitchFamily="18" charset="0"/>
                          </a:rPr>
                        </m:ctrlPr>
                      </m:fPr>
                      <m:num>
                        <m:d>
                          <m:dPr>
                            <m:ctrlPr>
                              <a:rPr lang="en-US" sz="1100" b="0" i="1">
                                <a:latin typeface="Cambria Math" panose="02040503050406030204" pitchFamily="18" charset="0"/>
                              </a:rPr>
                            </m:ctrlPr>
                          </m:dPr>
                          <m:e>
                            <m:sSub>
                              <m:sSubPr>
                                <m:ctrlPr>
                                  <a:rPr lang="en-US" sz="1100" b="0" i="1">
                                    <a:latin typeface="Cambria Math" panose="02040503050406030204" pitchFamily="18" charset="0"/>
                                  </a:rPr>
                                </m:ctrlPr>
                              </m:sSubPr>
                              <m:e>
                                <m:r>
                                  <m:rPr>
                                    <m:sty m:val="p"/>
                                  </m:rPr>
                                  <a:rPr lang="en-US" sz="1100" b="0" i="0">
                                    <a:latin typeface="Cambria Math" panose="02040503050406030204" pitchFamily="18" charset="0"/>
                                  </a:rPr>
                                  <m:t>D</m:t>
                                </m:r>
                              </m:e>
                              <m:sub>
                                <m:r>
                                  <a:rPr lang="en-US" sz="1100" b="0" i="0">
                                    <a:latin typeface="Cambria Math" panose="02040503050406030204" pitchFamily="18" charset="0"/>
                                  </a:rPr>
                                  <m:t>1</m:t>
                                </m:r>
                              </m:sub>
                            </m:sSub>
                            <m:r>
                              <a:rPr lang="en-US" sz="1100" b="0" i="0">
                                <a:latin typeface="Cambria Math" panose="02040503050406030204" pitchFamily="18" charset="0"/>
                              </a:rPr>
                              <m:t>+10∗</m:t>
                            </m:r>
                            <m:sSub>
                              <m:sSubPr>
                                <m:ctrlPr>
                                  <a:rPr lang="en-US" sz="1100" b="0" i="1">
                                    <a:latin typeface="Cambria Math" panose="02040503050406030204" pitchFamily="18" charset="0"/>
                                  </a:rPr>
                                </m:ctrlPr>
                              </m:sSubPr>
                              <m:e>
                                <m:r>
                                  <m:rPr>
                                    <m:sty m:val="p"/>
                                  </m:rPr>
                                  <a:rPr lang="en-US" sz="1100" b="0" i="0">
                                    <a:latin typeface="Cambria Math" panose="02040503050406030204" pitchFamily="18" charset="0"/>
                                  </a:rPr>
                                  <m:t>D</m:t>
                                </m:r>
                              </m:e>
                              <m:sub>
                                <m:r>
                                  <a:rPr lang="en-US" sz="1100" b="0" i="0">
                                    <a:latin typeface="Cambria Math" panose="02040503050406030204" pitchFamily="18" charset="0"/>
                                  </a:rPr>
                                  <m:t>2,</m:t>
                                </m:r>
                                <m:r>
                                  <m:rPr>
                                    <m:sty m:val="p"/>
                                  </m:rPr>
                                  <a:rPr lang="en-US" sz="1100" b="0" i="0">
                                    <a:latin typeface="Cambria Math" panose="02040503050406030204" pitchFamily="18" charset="0"/>
                                  </a:rPr>
                                  <m:t>under</m:t>
                                </m:r>
                              </m:sub>
                            </m:sSub>
                            <m:r>
                              <a:rPr lang="en-US" sz="1100" b="0" i="0">
                                <a:latin typeface="Cambria Math" panose="02040503050406030204" pitchFamily="18" charset="0"/>
                              </a:rPr>
                              <m:t>+</m:t>
                            </m:r>
                            <m:sSub>
                              <m:sSubPr>
                                <m:ctrlPr>
                                  <a:rPr lang="en-US" sz="1100" b="0" i="1">
                                    <a:latin typeface="Cambria Math" panose="02040503050406030204" pitchFamily="18" charset="0"/>
                                  </a:rPr>
                                </m:ctrlPr>
                              </m:sSubPr>
                              <m:e>
                                <m:r>
                                  <m:rPr>
                                    <m:sty m:val="p"/>
                                  </m:rPr>
                                  <a:rPr lang="en-US" sz="1100" b="0" i="0">
                                    <a:latin typeface="Cambria Math" panose="02040503050406030204" pitchFamily="18" charset="0"/>
                                  </a:rPr>
                                  <m:t>D</m:t>
                                </m:r>
                              </m:e>
                              <m:sub>
                                <m:r>
                                  <a:rPr lang="en-US" sz="1100" b="0" i="0">
                                    <a:latin typeface="Cambria Math" panose="02040503050406030204" pitchFamily="18" charset="0"/>
                                  </a:rPr>
                                  <m:t>3</m:t>
                                </m:r>
                              </m:sub>
                            </m:sSub>
                          </m:e>
                        </m:d>
                      </m:num>
                      <m:den>
                        <m:r>
                          <a:rPr lang="en-US" sz="1100" b="0" i="0">
                            <a:latin typeface="Cambria Math" panose="02040503050406030204" pitchFamily="18" charset="0"/>
                          </a:rPr>
                          <m:t>12</m:t>
                        </m:r>
                      </m:den>
                    </m:f>
                  </m:oMath>
                </m:oMathPara>
              </a14:m>
              <a:endParaRPr lang="en-US" sz="1100" i="0"/>
            </a:p>
          </xdr:txBody>
        </xdr:sp>
      </mc:Choice>
      <mc:Fallback xmlns="">
        <xdr:sp macro="" textlink="">
          <xdr:nvSpPr>
            <xdr:cNvPr id="13" name="TextBox 12">
              <a:extLst>
                <a:ext uri="{FF2B5EF4-FFF2-40B4-BE49-F238E27FC236}">
                  <a16:creationId xmlns:a16="http://schemas.microsoft.com/office/drawing/2014/main" id="{00000000-0008-0000-0100-00000D000000}"/>
                </a:ext>
              </a:extLst>
            </xdr:cNvPr>
            <xdr:cNvSpPr txBox="1"/>
          </xdr:nvSpPr>
          <xdr:spPr>
            <a:xfrm>
              <a:off x="14839950" y="1585072"/>
              <a:ext cx="1574662" cy="348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b="0" i="0">
                  <a:latin typeface="Cambria Math" panose="02040503050406030204" pitchFamily="18" charset="0"/>
                </a:rPr>
                <a:t>((D_1+10∗D_(2,under)+D_3 ))/12</a:t>
              </a:r>
              <a:endParaRPr lang="en-US" sz="1100" i="0"/>
            </a:p>
          </xdr:txBody>
        </xdr:sp>
      </mc:Fallback>
    </mc:AlternateContent>
    <xdr:clientData/>
  </xdr:oneCellAnchor>
  <xdr:oneCellAnchor>
    <xdr:from>
      <xdr:col>10</xdr:col>
      <xdr:colOff>1</xdr:colOff>
      <xdr:row>14</xdr:row>
      <xdr:rowOff>11206</xdr:rowOff>
    </xdr:from>
    <xdr:ext cx="1507529" cy="184602"/>
    <mc:AlternateContent xmlns:mc="http://schemas.openxmlformats.org/markup-compatibility/2006" xmlns:a14="http://schemas.microsoft.com/office/drawing/2010/main">
      <mc:Choice Requires="a14">
        <xdr:sp macro="" textlink="">
          <xdr:nvSpPr>
            <xdr:cNvPr id="14" name="TextBox 13">
              <a:extLst>
                <a:ext uri="{FF2B5EF4-FFF2-40B4-BE49-F238E27FC236}">
                  <a16:creationId xmlns:a16="http://schemas.microsoft.com/office/drawing/2014/main" id="{00000000-0008-0000-0100-00000E000000}"/>
                </a:ext>
              </a:extLst>
            </xdr:cNvPr>
            <xdr:cNvSpPr txBox="1"/>
          </xdr:nvSpPr>
          <xdr:spPr>
            <a:xfrm>
              <a:off x="14658976" y="2640106"/>
              <a:ext cx="1507529" cy="1846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m:rPr>
                            <m:sty m:val="p"/>
                          </m:rPr>
                          <a:rPr lang="en-US" sz="1100" b="0" i="0">
                            <a:latin typeface="Cambria Math" panose="02040503050406030204" pitchFamily="18" charset="0"/>
                          </a:rPr>
                          <m:t>C</m:t>
                        </m:r>
                      </m:e>
                      <m:sub>
                        <m:r>
                          <m:rPr>
                            <m:sty m:val="p"/>
                          </m:rPr>
                          <a:rPr lang="en-US" sz="1100" b="0" i="0">
                            <a:latin typeface="Cambria Math" panose="02040503050406030204" pitchFamily="18" charset="0"/>
                          </a:rPr>
                          <m:t>dp</m:t>
                        </m:r>
                      </m:sub>
                    </m:sSub>
                    <m:r>
                      <a:rPr lang="en-US" sz="1100" b="0" i="0">
                        <a:latin typeface="Cambria Math" panose="02040503050406030204" pitchFamily="18" charset="0"/>
                      </a:rPr>
                      <m:t>+</m:t>
                    </m:r>
                    <m:sSub>
                      <m:sSubPr>
                        <m:ctrlPr>
                          <a:rPr lang="en-US" sz="1100" b="0" i="1">
                            <a:latin typeface="Cambria Math" panose="02040503050406030204" pitchFamily="18" charset="0"/>
                          </a:rPr>
                        </m:ctrlPr>
                      </m:sSubPr>
                      <m:e>
                        <m:r>
                          <m:rPr>
                            <m:sty m:val="p"/>
                          </m:rPr>
                          <a:rPr lang="en-US" sz="1100" b="0" i="0">
                            <a:latin typeface="Cambria Math" panose="02040503050406030204" pitchFamily="18" charset="0"/>
                            <a:ea typeface="Cambria Math" panose="02040503050406030204" pitchFamily="18" charset="0"/>
                          </a:rPr>
                          <m:t>δ</m:t>
                        </m:r>
                      </m:e>
                      <m:sub>
                        <m:r>
                          <m:rPr>
                            <m:sty m:val="p"/>
                          </m:rPr>
                          <a:rPr lang="en-US" sz="1100" b="0" i="0">
                            <a:latin typeface="Cambria Math" panose="02040503050406030204" pitchFamily="18" charset="0"/>
                          </a:rPr>
                          <m:t>under</m:t>
                        </m:r>
                      </m:sub>
                    </m:sSub>
                    <m:r>
                      <a:rPr lang="en-US" sz="1100" b="0" i="0">
                        <a:latin typeface="Cambria Math" panose="02040503050406030204" pitchFamily="18" charset="0"/>
                      </a:rPr>
                      <m:t>+</m:t>
                    </m:r>
                    <m:sSub>
                      <m:sSubPr>
                        <m:ctrlPr>
                          <a:rPr lang="en-US" sz="1100" b="0" i="1">
                            <a:latin typeface="Cambria Math" panose="02040503050406030204" pitchFamily="18" charset="0"/>
                          </a:rPr>
                        </m:ctrlPr>
                      </m:sSubPr>
                      <m:e>
                        <m:r>
                          <a:rPr lang="en-US" sz="1100" b="0" i="0">
                            <a:latin typeface="Cambria Math" panose="02040503050406030204" pitchFamily="18" charset="0"/>
                            <a:ea typeface="Cambria Math" panose="02040503050406030204" pitchFamily="18" charset="0"/>
                          </a:rPr>
                          <m:t>∆</m:t>
                        </m:r>
                      </m:e>
                      <m:sub>
                        <m:r>
                          <m:rPr>
                            <m:sty m:val="p"/>
                          </m:rPr>
                          <a:rPr lang="en-US" sz="1100" b="0" i="0">
                            <a:latin typeface="Cambria Math" panose="02040503050406030204" pitchFamily="18" charset="0"/>
                          </a:rPr>
                          <m:t>DL</m:t>
                        </m:r>
                        <m:r>
                          <a:rPr lang="en-US" sz="1100" b="0" i="0">
                            <a:latin typeface="Cambria Math" panose="02040503050406030204" pitchFamily="18" charset="0"/>
                          </a:rPr>
                          <m:t>,</m:t>
                        </m:r>
                        <m:r>
                          <m:rPr>
                            <m:sty m:val="p"/>
                          </m:rPr>
                          <a:rPr lang="en-US" sz="1100" b="0" i="0">
                            <a:latin typeface="Cambria Math" panose="02040503050406030204" pitchFamily="18" charset="0"/>
                          </a:rPr>
                          <m:t>under</m:t>
                        </m:r>
                      </m:sub>
                    </m:sSub>
                  </m:oMath>
                </m:oMathPara>
              </a14:m>
              <a:endParaRPr lang="en-US" sz="1100" i="0"/>
            </a:p>
          </xdr:txBody>
        </xdr:sp>
      </mc:Choice>
      <mc:Fallback xmlns="">
        <xdr:sp macro="" textlink="">
          <xdr:nvSpPr>
            <xdr:cNvPr id="14" name="TextBox 13">
              <a:extLst>
                <a:ext uri="{FF2B5EF4-FFF2-40B4-BE49-F238E27FC236}">
                  <a16:creationId xmlns:a16="http://schemas.microsoft.com/office/drawing/2014/main" id="{00000000-0008-0000-0100-00000E000000}"/>
                </a:ext>
              </a:extLst>
            </xdr:cNvPr>
            <xdr:cNvSpPr txBox="1"/>
          </xdr:nvSpPr>
          <xdr:spPr>
            <a:xfrm>
              <a:off x="14658976" y="2640106"/>
              <a:ext cx="1507529" cy="1846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b="0" i="0">
                  <a:latin typeface="Cambria Math" panose="02040503050406030204" pitchFamily="18" charset="0"/>
                </a:rPr>
                <a:t>C_dp+</a:t>
              </a:r>
              <a:r>
                <a:rPr lang="en-US" sz="1100" b="0" i="0">
                  <a:latin typeface="Cambria Math" panose="02040503050406030204" pitchFamily="18" charset="0"/>
                  <a:ea typeface="Cambria Math" panose="02040503050406030204" pitchFamily="18" charset="0"/>
                </a:rPr>
                <a:t>δ_</a:t>
              </a:r>
              <a:r>
                <a:rPr lang="en-US" sz="1100" b="0" i="0">
                  <a:latin typeface="Cambria Math" panose="02040503050406030204" pitchFamily="18" charset="0"/>
                </a:rPr>
                <a:t>under+</a:t>
              </a:r>
              <a:r>
                <a:rPr lang="en-US" sz="1100" b="0" i="0">
                  <a:latin typeface="Cambria Math" panose="02040503050406030204" pitchFamily="18" charset="0"/>
                  <a:ea typeface="Cambria Math" panose="02040503050406030204" pitchFamily="18" charset="0"/>
                </a:rPr>
                <a:t>∆_(</a:t>
              </a:r>
              <a:r>
                <a:rPr lang="en-US" sz="1100" b="0" i="0">
                  <a:latin typeface="Cambria Math" panose="02040503050406030204" pitchFamily="18" charset="0"/>
                </a:rPr>
                <a:t>DL,under)</a:t>
              </a:r>
              <a:endParaRPr lang="en-US" sz="1100" i="0"/>
            </a:p>
          </xdr:txBody>
        </xdr:sp>
      </mc:Fallback>
    </mc:AlternateContent>
    <xdr:clientData/>
  </xdr:oneCellAnchor>
  <xdr:twoCellAnchor editAs="oneCell">
    <xdr:from>
      <xdr:col>0</xdr:col>
      <xdr:colOff>322729</xdr:colOff>
      <xdr:row>27</xdr:row>
      <xdr:rowOff>161363</xdr:rowOff>
    </xdr:from>
    <xdr:to>
      <xdr:col>4</xdr:col>
      <xdr:colOff>1934134</xdr:colOff>
      <xdr:row>36</xdr:row>
      <xdr:rowOff>132788</xdr:rowOff>
    </xdr:to>
    <xdr:pic>
      <xdr:nvPicPr>
        <xdr:cNvPr id="2" name="Picture 1">
          <a:extLst>
            <a:ext uri="{FF2B5EF4-FFF2-40B4-BE49-F238E27FC236}">
              <a16:creationId xmlns:a16="http://schemas.microsoft.com/office/drawing/2014/main" id="{774B3473-58D9-490A-9EC4-41C1BB6062AF}"/>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2457" t="41193" r="15691" b="42045"/>
        <a:stretch/>
      </xdr:blipFill>
      <xdr:spPr>
        <a:xfrm>
          <a:off x="322729" y="5271245"/>
          <a:ext cx="5219699" cy="1685925"/>
        </a:xfrm>
        <a:prstGeom prst="rect">
          <a:avLst/>
        </a:prstGeom>
      </xdr:spPr>
    </xdr:pic>
    <xdr:clientData/>
  </xdr:twoCellAnchor>
  <xdr:oneCellAnchor>
    <xdr:from>
      <xdr:col>6</xdr:col>
      <xdr:colOff>56029</xdr:colOff>
      <xdr:row>24</xdr:row>
      <xdr:rowOff>89647</xdr:rowOff>
    </xdr:from>
    <xdr:ext cx="1167114" cy="327397"/>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ED65AD49-9C7E-4482-A39F-101E091710BA}"/>
                </a:ext>
              </a:extLst>
            </xdr:cNvPr>
            <xdr:cNvSpPr txBox="1"/>
          </xdr:nvSpPr>
          <xdr:spPr>
            <a:xfrm>
              <a:off x="9099176" y="4628029"/>
              <a:ext cx="1167114" cy="3273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n-US" sz="1100" b="0" i="1">
                            <a:latin typeface="Cambria Math" panose="02040503050406030204" pitchFamily="18" charset="0"/>
                          </a:rPr>
                        </m:ctrlPr>
                      </m:fPr>
                      <m:num>
                        <m:d>
                          <m:dPr>
                            <m:ctrlPr>
                              <a:rPr lang="en-US" sz="1100" b="0" i="1">
                                <a:latin typeface="Cambria Math" panose="02040503050406030204" pitchFamily="18" charset="0"/>
                              </a:rPr>
                            </m:ctrlPr>
                          </m:dPr>
                          <m:e>
                            <m:sSub>
                              <m:sSubPr>
                                <m:ctrlPr>
                                  <a:rPr lang="en-US" sz="1100" b="0" i="1">
                                    <a:latin typeface="Cambria Math" panose="02040503050406030204" pitchFamily="18" charset="0"/>
                                  </a:rPr>
                                </m:ctrlPr>
                              </m:sSubPr>
                              <m:e>
                                <m:r>
                                  <m:rPr>
                                    <m:sty m:val="p"/>
                                  </m:rPr>
                                  <a:rPr lang="en-US" sz="1100" b="0" i="0">
                                    <a:latin typeface="Cambria Math" panose="02040503050406030204" pitchFamily="18" charset="0"/>
                                  </a:rPr>
                                  <m:t>D</m:t>
                                </m:r>
                              </m:e>
                              <m:sub>
                                <m:r>
                                  <a:rPr lang="en-US" sz="1100" b="0" i="0">
                                    <a:latin typeface="Cambria Math" panose="02040503050406030204" pitchFamily="18" charset="0"/>
                                  </a:rPr>
                                  <m:t>1</m:t>
                                </m:r>
                              </m:sub>
                            </m:sSub>
                            <m:r>
                              <a:rPr lang="en-US" sz="1100" b="0" i="0">
                                <a:latin typeface="Cambria Math" panose="02040503050406030204" pitchFamily="18" charset="0"/>
                              </a:rPr>
                              <m:t>+2∗</m:t>
                            </m:r>
                            <m:sSub>
                              <m:sSubPr>
                                <m:ctrlPr>
                                  <a:rPr lang="en-US" sz="1100" b="0" i="1">
                                    <a:latin typeface="Cambria Math" panose="02040503050406030204" pitchFamily="18" charset="0"/>
                                  </a:rPr>
                                </m:ctrlPr>
                              </m:sSubPr>
                              <m:e>
                                <m:r>
                                  <m:rPr>
                                    <m:sty m:val="p"/>
                                  </m:rPr>
                                  <a:rPr lang="en-US" sz="1100" b="0" i="0">
                                    <a:latin typeface="Cambria Math" panose="02040503050406030204" pitchFamily="18" charset="0"/>
                                  </a:rPr>
                                  <m:t>D</m:t>
                                </m:r>
                              </m:e>
                              <m:sub>
                                <m:r>
                                  <a:rPr lang="en-US" sz="1100" b="0" i="0">
                                    <a:latin typeface="Cambria Math" panose="02040503050406030204" pitchFamily="18" charset="0"/>
                                  </a:rPr>
                                  <m:t>2</m:t>
                                </m:r>
                              </m:sub>
                            </m:sSub>
                            <m:r>
                              <a:rPr lang="en-US" sz="1100" b="0" i="0">
                                <a:latin typeface="Cambria Math" panose="02040503050406030204" pitchFamily="18" charset="0"/>
                              </a:rPr>
                              <m:t>+</m:t>
                            </m:r>
                            <m:sSub>
                              <m:sSubPr>
                                <m:ctrlPr>
                                  <a:rPr lang="en-US" sz="1100" b="0" i="1">
                                    <a:latin typeface="Cambria Math" panose="02040503050406030204" pitchFamily="18" charset="0"/>
                                  </a:rPr>
                                </m:ctrlPr>
                              </m:sSubPr>
                              <m:e>
                                <m:r>
                                  <m:rPr>
                                    <m:sty m:val="p"/>
                                  </m:rPr>
                                  <a:rPr lang="en-US" sz="1100" b="0" i="0">
                                    <a:latin typeface="Cambria Math" panose="02040503050406030204" pitchFamily="18" charset="0"/>
                                  </a:rPr>
                                  <m:t>D</m:t>
                                </m:r>
                              </m:e>
                              <m:sub>
                                <m:r>
                                  <a:rPr lang="en-US" sz="1100" b="0" i="0">
                                    <a:latin typeface="Cambria Math" panose="02040503050406030204" pitchFamily="18" charset="0"/>
                                  </a:rPr>
                                  <m:t>3</m:t>
                                </m:r>
                              </m:sub>
                            </m:sSub>
                          </m:e>
                        </m:d>
                      </m:num>
                      <m:den>
                        <m:r>
                          <a:rPr lang="en-US" sz="1100" b="0" i="0">
                            <a:latin typeface="Cambria Math" panose="02040503050406030204" pitchFamily="18" charset="0"/>
                          </a:rPr>
                          <m:t>4</m:t>
                        </m:r>
                      </m:den>
                    </m:f>
                  </m:oMath>
                </m:oMathPara>
              </a14:m>
              <a:endParaRPr lang="en-US" sz="1100" i="0"/>
            </a:p>
          </xdr:txBody>
        </xdr:sp>
      </mc:Choice>
      <mc:Fallback xmlns="">
        <xdr:sp macro="" textlink="">
          <xdr:nvSpPr>
            <xdr:cNvPr id="15" name="TextBox 14">
              <a:extLst>
                <a:ext uri="{FF2B5EF4-FFF2-40B4-BE49-F238E27FC236}">
                  <a16:creationId xmlns:a16="http://schemas.microsoft.com/office/drawing/2014/main" id="{ED65AD49-9C7E-4482-A39F-101E091710BA}"/>
                </a:ext>
              </a:extLst>
            </xdr:cNvPr>
            <xdr:cNvSpPr txBox="1"/>
          </xdr:nvSpPr>
          <xdr:spPr>
            <a:xfrm>
              <a:off x="9099176" y="4628029"/>
              <a:ext cx="1167114" cy="3273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b="0" i="0">
                  <a:latin typeface="Cambria Math" panose="02040503050406030204" pitchFamily="18" charset="0"/>
                </a:rPr>
                <a:t>((D_1+2∗D_2+D_3 ))/4</a:t>
              </a:r>
              <a:endParaRPr lang="en-US" sz="1100" i="0"/>
            </a:p>
          </xdr:txBody>
        </xdr:sp>
      </mc:Fallback>
    </mc:AlternateContent>
    <xdr:clientData/>
  </xdr:oneCellAnchor>
</xdr:wsDr>
</file>

<file path=xl/revisions/_rels/revisionHeaders.xml.rels><?xml version="1.0" encoding="UTF-8" standalone="yes"?>
<Relationships xmlns="http://schemas.openxmlformats.org/package/2006/relationships"><Relationship Id="rId11" Type="http://schemas.openxmlformats.org/officeDocument/2006/relationships/revisionLog" Target="revisionLog2.xml"/><Relationship Id="rId10"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7F4B9452-18DF-4EF7-A7DB-C88C105FC88C}" diskRevisions="1" revisionId="37" version="6">
  <header guid="{9AD19A31-F293-4FC9-A16B-D41B3E2C6BD7}" dateTime="2024-02-27T15:03:16" maxSheetId="3" userName="Abraham, Samuel" r:id="rId10" minRId="33">
    <sheetIdMap count="2">
      <sheetId val="1"/>
      <sheetId val="2"/>
    </sheetIdMap>
  </header>
  <header guid="{7F4B9452-18DF-4EF7-A7DB-C88C105FC88C}" dateTime="2024-02-27T15:52:07" maxSheetId="3" userName="Abraham, Samuel" r:id="rId11">
    <sheetIdMap count="2">
      <sheetId val="1"/>
      <sheetId val="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m rId="33" sheetId="1" source="C38" destination="C39" sourceSheetId="1"/>
  <rfmt sheetId="1" sqref="E47">
    <dxf>
      <fill>
        <patternFill patternType="none">
          <bgColor auto="1"/>
        </patternFill>
      </fill>
    </dxf>
  </rfmt>
  <rfmt sheetId="1" sqref="D41:D47">
    <dxf>
      <fill>
        <patternFill>
          <bgColor theme="0" tint="-0.14999847407452621"/>
        </patternFill>
      </fill>
    </dxf>
  </rfmt>
  <rfmt sheetId="1" sqref="H7:H13">
    <dxf>
      <fill>
        <patternFill>
          <bgColor theme="0" tint="-0.14999847407452621"/>
        </patternFill>
      </fill>
    </dxf>
  </rfmt>
  <rfmt sheetId="1" sqref="H16">
    <dxf>
      <fill>
        <patternFill>
          <bgColor theme="0" tint="-0.14999847407452621"/>
        </patternFill>
      </fill>
    </dxf>
  </rfmt>
  <rfmt sheetId="1" sqref="M29:S29" start="0" length="2147483647">
    <dxf>
      <font>
        <color auto="1"/>
      </font>
    </dxf>
  </rfmt>
  <rfmt sheetId="1" sqref="M43:S43" start="0" length="2147483647">
    <dxf>
      <font>
        <color auto="1"/>
      </font>
    </dxf>
  </rfmt>
  <rfmt sheetId="1" sqref="T17:W17" start="0" length="2147483647">
    <dxf>
      <font>
        <color auto="1"/>
      </font>
    </dxf>
  </rfmt>
  <rfmt sheetId="1" sqref="T30:W30" start="0" length="2147483647">
    <dxf>
      <font>
        <color auto="1"/>
      </font>
    </dxf>
  </rfmt>
  <rfmt sheetId="1" sqref="U26">
    <dxf>
      <fill>
        <patternFill>
          <bgColor theme="0" tint="-0.14999847407452621"/>
        </patternFill>
      </fill>
    </dxf>
  </rfmt>
  <rfmt sheetId="1" sqref="E2" start="0" length="2147483647">
    <dxf>
      <font>
        <sz val="12"/>
      </font>
    </dxf>
  </rfmt>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5F43FD16-4D4F-4635-A21C-F7E6A415B7CC}" action="delete"/>
  <rdn rId="0" localSheetId="1" customView="1" name="Z_5F43FD16_4D4F_4635_A21C_F7E6A415B7CC_.wvu.PrintArea" hidden="1" oldHidden="1">
    <formula>BT!$A$1:$W$47</formula>
    <oldFormula>BT!$A$1:$W$47</oldFormula>
  </rdn>
  <rdn rId="0" localSheetId="1" customView="1" name="Z_5F43FD16_4D4F_4635_A21C_F7E6A415B7CC_.wvu.PrintTitles" hidden="1" oldHidden="1">
    <formula>BT!$1:$2</formula>
    <oldFormula>BT!$1:$2</oldFormula>
  </rdn>
  <rdn rId="0" localSheetId="2" customView="1" name="Z_5F43FD16_4D4F_4635_A21C_F7E6A415B7CC_.wvu.PrintArea" hidden="1" oldHidden="1">
    <formula>'SBS BX'!$A$1:$O$46</formula>
    <oldFormula>'SBS BX'!$A$1:$O$46</oldFormula>
  </rdn>
  <rdn rId="0" localSheetId="2" customView="1" name="Z_5F43FD16_4D4F_4635_A21C_F7E6A415B7CC_.wvu.PrintTitles" hidden="1" oldHidden="1">
    <formula>'SBS BX'!$1:$2</formula>
    <oldFormula>'SBS BX'!$1:$2</oldFormula>
  </rdn>
  <rcv guid="{5F43FD16-4D4F-4635-A21C-F7E6A415B7CC}"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drawing" Target="../drawings/drawing1.xml"/><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drawing" Target="../drawings/drawing2.xml"/><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66"/>
  <sheetViews>
    <sheetView tabSelected="1" view="pageBreakPreview" zoomScale="85" zoomScaleNormal="85" zoomScaleSheetLayoutView="85" zoomScalePageLayoutView="115" workbookViewId="0">
      <selection activeCell="E39" sqref="E39"/>
    </sheetView>
  </sheetViews>
  <sheetFormatPr defaultRowHeight="15" x14ac:dyDescent="0.25"/>
  <cols>
    <col min="1" max="1" width="14.42578125" customWidth="1"/>
    <col min="2" max="3" width="17.42578125" customWidth="1"/>
    <col min="4" max="4" width="8.42578125" customWidth="1"/>
    <col min="5" max="5" width="32.5703125" customWidth="1"/>
    <col min="6" max="6" width="15.85546875" customWidth="1"/>
    <col min="7" max="7" width="9.42578125" customWidth="1"/>
    <col min="8" max="8" width="8.7109375" customWidth="1"/>
    <col min="9" max="9" width="10.28515625" customWidth="1"/>
    <col min="10" max="10" width="16.140625" customWidth="1"/>
    <col min="11" max="11" width="11.85546875" customWidth="1"/>
    <col min="12" max="12" width="17" customWidth="1"/>
    <col min="13" max="13" width="28.42578125" customWidth="1"/>
    <col min="14" max="14" width="15.140625" customWidth="1"/>
    <col min="15" max="15" width="8.7109375" customWidth="1"/>
    <col min="16" max="16" width="10.28515625" customWidth="1"/>
    <col min="17" max="17" width="10" customWidth="1"/>
    <col min="18" max="18" width="9.85546875" customWidth="1"/>
    <col min="19" max="19" width="7.140625" customWidth="1"/>
    <col min="20" max="20" width="47.42578125" customWidth="1"/>
    <col min="21" max="21" width="9.7109375" customWidth="1"/>
    <col min="22" max="22" width="13.7109375" customWidth="1"/>
    <col min="23" max="23" width="17.140625" customWidth="1"/>
    <col min="24" max="24" width="29" customWidth="1"/>
    <col min="25" max="25" width="11.140625" customWidth="1"/>
    <col min="26" max="26" width="10.85546875" customWidth="1"/>
    <col min="27" max="27" width="9.28515625" customWidth="1"/>
    <col min="28" max="28" width="8.85546875" customWidth="1"/>
    <col min="29" max="29" width="13.85546875" customWidth="1"/>
    <col min="30" max="30" width="6.85546875" bestFit="1" customWidth="1"/>
  </cols>
  <sheetData>
    <row r="1" spans="1:31" ht="6" customHeight="1" x14ac:dyDescent="0.25">
      <c r="A1" s="11"/>
      <c r="B1" s="11"/>
      <c r="C1" s="11"/>
      <c r="D1" s="11"/>
      <c r="E1" s="11"/>
      <c r="F1" s="11"/>
      <c r="G1" s="11"/>
      <c r="H1" s="11"/>
      <c r="I1" s="11"/>
      <c r="J1" s="11"/>
      <c r="K1" s="11"/>
      <c r="L1" s="11"/>
      <c r="M1" s="11"/>
      <c r="N1" s="14"/>
      <c r="O1" s="14"/>
      <c r="P1" s="14"/>
      <c r="Q1" s="14"/>
      <c r="R1" s="14"/>
      <c r="S1" s="14"/>
      <c r="T1" s="11"/>
      <c r="U1" s="11"/>
      <c r="V1" s="11"/>
      <c r="W1" s="11"/>
      <c r="X1" s="2"/>
    </row>
    <row r="2" spans="1:31" ht="15" customHeight="1" x14ac:dyDescent="0.25">
      <c r="A2" s="20"/>
      <c r="B2" s="15"/>
      <c r="C2" s="15"/>
      <c r="D2" s="11"/>
      <c r="E2" s="56" t="s">
        <v>27</v>
      </c>
      <c r="F2" s="15"/>
      <c r="G2" s="15"/>
      <c r="H2" s="11"/>
      <c r="I2" s="11"/>
      <c r="J2" s="11"/>
      <c r="K2" s="11"/>
      <c r="L2" s="11"/>
      <c r="M2" s="15"/>
      <c r="N2" s="14"/>
      <c r="O2" s="14"/>
      <c r="P2" s="14"/>
      <c r="Q2" s="14"/>
      <c r="R2" s="14"/>
      <c r="S2" s="14"/>
      <c r="T2" s="15"/>
      <c r="U2" s="11"/>
      <c r="V2" s="11"/>
      <c r="W2" s="11"/>
      <c r="X2" s="6"/>
    </row>
    <row r="3" spans="1:31" ht="6" customHeight="1" x14ac:dyDescent="0.25">
      <c r="A3" s="15"/>
      <c r="B3" s="15"/>
      <c r="C3" s="15"/>
      <c r="D3" s="11"/>
      <c r="E3" s="11"/>
      <c r="F3" s="15"/>
      <c r="G3" s="15"/>
      <c r="H3" s="11"/>
      <c r="I3" s="11"/>
      <c r="J3" s="11"/>
      <c r="K3" s="11"/>
      <c r="L3" s="11"/>
      <c r="M3" s="15"/>
      <c r="N3" s="14"/>
      <c r="O3" s="14"/>
      <c r="P3" s="14"/>
      <c r="Q3" s="14"/>
      <c r="R3" s="14"/>
      <c r="S3" s="14"/>
      <c r="T3" s="15"/>
      <c r="U3" s="11"/>
      <c r="V3" s="11"/>
      <c r="W3" s="11"/>
      <c r="X3" s="6"/>
    </row>
    <row r="4" spans="1:31" ht="15" customHeight="1" x14ac:dyDescent="0.25">
      <c r="A4" s="60" t="s">
        <v>128</v>
      </c>
      <c r="B4" s="61"/>
      <c r="C4" s="61"/>
      <c r="D4" s="61"/>
      <c r="E4" s="61"/>
      <c r="F4" s="16" t="s">
        <v>130</v>
      </c>
      <c r="G4" s="26"/>
      <c r="H4" s="14"/>
      <c r="I4" s="14"/>
      <c r="J4" s="14"/>
      <c r="K4" s="14"/>
      <c r="L4" s="14"/>
      <c r="M4" s="16" t="s">
        <v>132</v>
      </c>
      <c r="T4" s="16" t="s">
        <v>133</v>
      </c>
      <c r="U4" s="11"/>
      <c r="V4" s="11"/>
      <c r="W4" s="11"/>
      <c r="X4" s="1"/>
      <c r="Z4" s="2"/>
    </row>
    <row r="5" spans="1:31" ht="15" customHeight="1" x14ac:dyDescent="0.25">
      <c r="A5" s="61"/>
      <c r="B5" s="61"/>
      <c r="C5" s="61"/>
      <c r="D5" s="61"/>
      <c r="E5" s="61"/>
    </row>
    <row r="6" spans="1:31" ht="15" customHeight="1" x14ac:dyDescent="0.25">
      <c r="A6" s="61"/>
      <c r="B6" s="61"/>
      <c r="C6" s="61"/>
      <c r="D6" s="61"/>
      <c r="E6" s="61"/>
      <c r="F6" s="15" t="s">
        <v>16</v>
      </c>
      <c r="G6" s="14"/>
      <c r="M6" s="13" t="s">
        <v>39</v>
      </c>
      <c r="N6" s="31"/>
      <c r="O6" s="31"/>
      <c r="P6" s="31"/>
      <c r="Q6" s="31"/>
      <c r="R6" s="31"/>
      <c r="S6" s="31"/>
      <c r="T6" s="13" t="s">
        <v>54</v>
      </c>
      <c r="U6" s="22"/>
      <c r="V6" s="22"/>
      <c r="W6" s="26"/>
      <c r="X6" s="11"/>
      <c r="Y6" s="11"/>
      <c r="Z6" s="2"/>
      <c r="AA6" s="2"/>
      <c r="AB6" s="2"/>
      <c r="AC6" s="2"/>
      <c r="AD6" s="2"/>
      <c r="AE6" s="2"/>
    </row>
    <row r="7" spans="1:31" ht="15" customHeight="1" x14ac:dyDescent="0.25">
      <c r="A7" s="61"/>
      <c r="B7" s="61"/>
      <c r="C7" s="61"/>
      <c r="D7" s="61"/>
      <c r="E7" s="61"/>
      <c r="F7" s="22"/>
      <c r="G7" s="23" t="s">
        <v>2</v>
      </c>
      <c r="H7" s="53">
        <v>500</v>
      </c>
      <c r="I7" s="22"/>
      <c r="M7" s="31"/>
      <c r="N7" s="23" t="s">
        <v>78</v>
      </c>
      <c r="O7" s="31"/>
      <c r="P7" s="22"/>
      <c r="Q7" s="31"/>
      <c r="R7" s="31"/>
      <c r="S7" s="31"/>
      <c r="T7" s="23" t="s">
        <v>93</v>
      </c>
      <c r="U7" s="22"/>
      <c r="V7" s="31"/>
      <c r="W7" s="22"/>
      <c r="AA7" s="14"/>
      <c r="AC7" s="2"/>
      <c r="AD7" s="2"/>
      <c r="AE7" s="2"/>
    </row>
    <row r="8" spans="1:31" ht="15" customHeight="1" x14ac:dyDescent="0.25">
      <c r="A8" s="61"/>
      <c r="B8" s="61"/>
      <c r="C8" s="61"/>
      <c r="D8" s="61"/>
      <c r="E8" s="61"/>
      <c r="F8" s="22"/>
      <c r="G8" s="23" t="s">
        <v>3</v>
      </c>
      <c r="H8" s="54">
        <v>5280</v>
      </c>
      <c r="I8" s="22"/>
      <c r="M8" s="31"/>
      <c r="N8" s="28"/>
      <c r="O8" s="31"/>
      <c r="P8" s="31"/>
      <c r="Q8" s="31"/>
      <c r="R8" s="31"/>
      <c r="S8" s="31"/>
      <c r="T8" s="23" t="s">
        <v>94</v>
      </c>
      <c r="U8" s="37">
        <f>MAX(0.2*D47, 1)</f>
        <v>1</v>
      </c>
      <c r="V8" s="22" t="s">
        <v>0</v>
      </c>
      <c r="W8" s="31"/>
      <c r="X8" s="14"/>
      <c r="AA8" s="14"/>
      <c r="AC8" s="2"/>
      <c r="AE8" s="2"/>
    </row>
    <row r="9" spans="1:31" ht="15" customHeight="1" x14ac:dyDescent="0.25">
      <c r="A9" s="61"/>
      <c r="B9" s="61"/>
      <c r="C9" s="61"/>
      <c r="D9" s="61"/>
      <c r="E9" s="61"/>
      <c r="F9" s="29"/>
      <c r="G9" s="23" t="s">
        <v>48</v>
      </c>
      <c r="H9" s="53">
        <v>450</v>
      </c>
      <c r="I9" s="22"/>
      <c r="M9" s="31"/>
      <c r="N9" s="33" t="s">
        <v>43</v>
      </c>
      <c r="O9" s="22"/>
      <c r="P9" s="22"/>
      <c r="Q9" s="31"/>
      <c r="R9" s="31"/>
      <c r="S9" s="31"/>
      <c r="T9" s="23"/>
      <c r="U9" s="37"/>
      <c r="V9" s="31"/>
      <c r="W9" s="22"/>
      <c r="X9" s="14"/>
      <c r="AA9" s="18"/>
      <c r="AB9" s="18"/>
      <c r="AC9" s="2"/>
      <c r="AE9" s="2"/>
    </row>
    <row r="10" spans="1:31" ht="15" customHeight="1" x14ac:dyDescent="0.25">
      <c r="A10" s="61"/>
      <c r="B10" s="61"/>
      <c r="C10" s="61"/>
      <c r="D10" s="61"/>
      <c r="E10" s="61"/>
      <c r="F10" s="29"/>
      <c r="G10" s="23" t="s">
        <v>49</v>
      </c>
      <c r="H10" s="53">
        <v>550</v>
      </c>
      <c r="I10" s="22"/>
      <c r="M10" s="31"/>
      <c r="N10" s="23"/>
      <c r="O10" s="22"/>
      <c r="P10" s="31"/>
      <c r="Q10" s="31"/>
      <c r="R10" s="31"/>
      <c r="S10" s="31"/>
      <c r="T10" s="23" t="s">
        <v>95</v>
      </c>
      <c r="U10" s="30"/>
      <c r="V10" s="31"/>
      <c r="W10" s="22"/>
      <c r="X10" s="11"/>
      <c r="AA10" s="18"/>
      <c r="AB10" s="18"/>
      <c r="AC10" s="2"/>
    </row>
    <row r="11" spans="1:31" ht="15" customHeight="1" x14ac:dyDescent="0.25">
      <c r="A11" s="61"/>
      <c r="B11" s="61"/>
      <c r="C11" s="61"/>
      <c r="D11" s="61"/>
      <c r="E11" s="61"/>
      <c r="F11" s="28"/>
      <c r="G11" s="23" t="s">
        <v>63</v>
      </c>
      <c r="H11" s="54">
        <v>400</v>
      </c>
      <c r="I11" s="22" t="s">
        <v>1</v>
      </c>
      <c r="M11" s="26"/>
      <c r="N11" s="23" t="s">
        <v>46</v>
      </c>
      <c r="O11" s="31"/>
      <c r="P11" s="31"/>
      <c r="Q11" s="31"/>
      <c r="R11" s="31"/>
      <c r="S11" s="31"/>
      <c r="T11" s="23" t="s">
        <v>96</v>
      </c>
      <c r="U11" s="37">
        <f>MIN(-0.5*D47,-1)</f>
        <v>-1.7150000000000001</v>
      </c>
      <c r="V11" s="22" t="s">
        <v>0</v>
      </c>
      <c r="W11" s="31"/>
      <c r="X11" s="11"/>
      <c r="AA11" s="18"/>
      <c r="AB11" s="18"/>
      <c r="AC11" s="2"/>
      <c r="AD11" s="2"/>
      <c r="AE11" s="7"/>
    </row>
    <row r="12" spans="1:31" ht="15" customHeight="1" x14ac:dyDescent="0.25">
      <c r="A12" s="61"/>
      <c r="B12" s="61"/>
      <c r="C12" s="61"/>
      <c r="D12" s="61"/>
      <c r="E12" s="61"/>
      <c r="F12" s="22"/>
      <c r="G12" s="23" t="s">
        <v>64</v>
      </c>
      <c r="H12" s="55">
        <v>8</v>
      </c>
      <c r="I12" s="30" t="s">
        <v>8</v>
      </c>
      <c r="M12" s="31"/>
      <c r="N12" s="28"/>
      <c r="O12" s="31"/>
      <c r="P12" s="31"/>
      <c r="Q12" s="31"/>
      <c r="R12" s="31"/>
      <c r="S12" s="31"/>
      <c r="T12" s="28"/>
      <c r="U12" s="31"/>
      <c r="V12" s="31"/>
      <c r="W12" s="31"/>
      <c r="X12" s="11"/>
      <c r="AC12" s="2"/>
      <c r="AE12" s="7"/>
    </row>
    <row r="13" spans="1:31" ht="15" customHeight="1" x14ac:dyDescent="0.25">
      <c r="A13" s="61"/>
      <c r="B13" s="61"/>
      <c r="C13" s="61"/>
      <c r="D13" s="61"/>
      <c r="E13" s="61"/>
      <c r="F13" s="22"/>
      <c r="G13" s="23" t="s">
        <v>65</v>
      </c>
      <c r="H13" s="55">
        <v>-8</v>
      </c>
      <c r="I13" s="30" t="s">
        <v>8</v>
      </c>
      <c r="M13" s="31"/>
      <c r="N13" s="23" t="s">
        <v>18</v>
      </c>
      <c r="O13" s="37">
        <f>360*D41/(2*PI()*H16)</f>
        <v>4.4937866284770447</v>
      </c>
      <c r="P13" s="40" t="s">
        <v>19</v>
      </c>
      <c r="Q13" s="31"/>
      <c r="R13" s="31"/>
      <c r="S13" s="31"/>
      <c r="T13" s="13" t="s">
        <v>25</v>
      </c>
      <c r="U13" s="30"/>
      <c r="V13" s="22"/>
      <c r="W13" s="22"/>
      <c r="AC13" s="2"/>
      <c r="AD13" s="2"/>
    </row>
    <row r="14" spans="1:31" ht="15" customHeight="1" x14ac:dyDescent="0.3">
      <c r="A14" s="61"/>
      <c r="B14" s="61"/>
      <c r="C14" s="61"/>
      <c r="D14" s="61"/>
      <c r="E14" s="61"/>
      <c r="F14" s="28"/>
      <c r="G14" s="28"/>
      <c r="H14" s="28"/>
      <c r="I14" s="28"/>
      <c r="M14" s="31"/>
      <c r="N14" s="23" t="s">
        <v>15</v>
      </c>
      <c r="O14" s="37">
        <f>D41/2*TAN(RADIANS(O13))/4</f>
        <v>0.98240740335462962</v>
      </c>
      <c r="P14" s="22" t="s">
        <v>1</v>
      </c>
      <c r="Q14" s="31"/>
      <c r="R14" s="31"/>
      <c r="S14" s="31"/>
      <c r="T14" s="33" t="s">
        <v>97</v>
      </c>
      <c r="U14" s="30"/>
      <c r="V14" s="22"/>
      <c r="W14" s="22"/>
      <c r="AA14" s="18"/>
      <c r="AB14" s="18"/>
      <c r="AC14" s="2"/>
      <c r="AD14" s="8"/>
    </row>
    <row r="15" spans="1:31" ht="15" customHeight="1" x14ac:dyDescent="0.3">
      <c r="A15" s="61"/>
      <c r="B15" s="61"/>
      <c r="C15" s="61"/>
      <c r="D15" s="61"/>
      <c r="E15" s="61"/>
      <c r="F15" s="15" t="s">
        <v>17</v>
      </c>
      <c r="G15" s="2"/>
      <c r="M15" s="31"/>
      <c r="N15" s="23" t="s">
        <v>79</v>
      </c>
      <c r="O15" s="37">
        <f>- O14*D42*12</f>
        <v>-0.70733333041533331</v>
      </c>
      <c r="P15" s="22" t="s">
        <v>0</v>
      </c>
      <c r="Q15" s="31"/>
      <c r="R15" s="31"/>
      <c r="S15" s="31"/>
      <c r="T15" s="33" t="s">
        <v>98</v>
      </c>
      <c r="U15" s="43">
        <f>O35-U8-O23</f>
        <v>4.0776666695846666</v>
      </c>
      <c r="V15" s="22" t="s">
        <v>33</v>
      </c>
      <c r="W15" s="22"/>
      <c r="X15" s="18"/>
      <c r="Y15" s="18"/>
      <c r="Z15" s="18"/>
      <c r="AA15" s="18"/>
      <c r="AB15" s="18"/>
      <c r="AC15" s="2"/>
    </row>
    <row r="16" spans="1:31" ht="15" customHeight="1" thickBot="1" x14ac:dyDescent="0.3">
      <c r="A16" s="61"/>
      <c r="B16" s="61"/>
      <c r="C16" s="61"/>
      <c r="D16" s="61"/>
      <c r="E16" s="61"/>
      <c r="F16" s="22"/>
      <c r="G16" s="23" t="s">
        <v>50</v>
      </c>
      <c r="H16" s="54">
        <v>1275</v>
      </c>
      <c r="I16" s="22" t="s">
        <v>42</v>
      </c>
      <c r="J16" s="31"/>
      <c r="K16" s="26"/>
      <c r="L16" s="14"/>
      <c r="M16" s="13" t="s">
        <v>20</v>
      </c>
      <c r="N16" s="28"/>
      <c r="O16" s="31"/>
      <c r="P16" s="31"/>
      <c r="Q16" s="31"/>
      <c r="R16" s="31"/>
      <c r="S16" s="31"/>
      <c r="T16" s="31"/>
      <c r="U16" s="31"/>
      <c r="V16" s="31"/>
      <c r="W16" s="31"/>
      <c r="X16" s="14"/>
      <c r="Y16" s="14"/>
      <c r="Z16" s="14"/>
      <c r="AA16" s="14"/>
      <c r="AC16" s="2"/>
    </row>
    <row r="17" spans="1:27" ht="15" customHeight="1" thickBot="1" x14ac:dyDescent="0.3">
      <c r="A17" s="61"/>
      <c r="B17" s="61"/>
      <c r="C17" s="61"/>
      <c r="D17" s="61"/>
      <c r="E17" s="61"/>
      <c r="G17" s="2"/>
      <c r="K17" s="14"/>
      <c r="L17" s="14"/>
      <c r="M17" s="31"/>
      <c r="N17" s="23" t="s">
        <v>80</v>
      </c>
      <c r="O17" s="27"/>
      <c r="P17" s="31"/>
      <c r="Q17" s="31"/>
      <c r="R17" s="31"/>
      <c r="S17" s="31"/>
      <c r="T17" s="57" t="s">
        <v>141</v>
      </c>
      <c r="U17" s="58"/>
      <c r="V17" s="58"/>
      <c r="W17" s="59"/>
      <c r="X17" s="17"/>
      <c r="Y17" s="14"/>
      <c r="Z17" s="14"/>
      <c r="AA17" s="14"/>
    </row>
    <row r="18" spans="1:27" ht="15" customHeight="1" x14ac:dyDescent="0.25">
      <c r="A18" s="61"/>
      <c r="B18" s="61"/>
      <c r="C18" s="61"/>
      <c r="D18" s="61"/>
      <c r="E18" s="61"/>
      <c r="F18" s="16" t="s">
        <v>131</v>
      </c>
      <c r="G18" s="11"/>
      <c r="H18" s="14"/>
      <c r="I18" s="14"/>
      <c r="J18" s="14"/>
      <c r="K18" s="14"/>
      <c r="L18" s="14"/>
      <c r="M18" s="31"/>
      <c r="N18" s="23" t="s">
        <v>81</v>
      </c>
      <c r="O18" s="37">
        <f>H46+O15</f>
        <v>5.2926666695846665</v>
      </c>
      <c r="P18" s="22" t="s">
        <v>0</v>
      </c>
      <c r="Q18" s="31"/>
      <c r="R18" s="31"/>
      <c r="S18" s="31"/>
      <c r="T18" s="31"/>
      <c r="U18" s="22"/>
      <c r="V18" s="22"/>
      <c r="W18" s="22"/>
      <c r="X18" s="3"/>
      <c r="Y18" s="2"/>
      <c r="Z18" s="2"/>
      <c r="AA18" s="2"/>
    </row>
    <row r="19" spans="1:27" ht="15" customHeight="1" x14ac:dyDescent="0.25">
      <c r="A19" s="61"/>
      <c r="B19" s="61"/>
      <c r="C19" s="61"/>
      <c r="D19" s="61"/>
      <c r="E19" s="61"/>
      <c r="G19" s="2"/>
      <c r="L19" s="11"/>
      <c r="M19" s="31"/>
      <c r="N19" s="28"/>
      <c r="O19" s="31"/>
      <c r="P19" s="31"/>
      <c r="Q19" s="31"/>
      <c r="R19" s="31"/>
      <c r="S19" s="31"/>
      <c r="T19" s="13" t="s">
        <v>26</v>
      </c>
      <c r="U19" s="22"/>
      <c r="V19" s="22"/>
      <c r="W19" s="22"/>
      <c r="AA19" s="2"/>
    </row>
    <row r="20" spans="1:27" ht="15" customHeight="1" x14ac:dyDescent="0.25">
      <c r="A20" s="61"/>
      <c r="B20" s="61"/>
      <c r="C20" s="61"/>
      <c r="D20" s="61"/>
      <c r="E20" s="61"/>
      <c r="F20" s="13" t="s">
        <v>38</v>
      </c>
      <c r="G20" s="22"/>
      <c r="H20" s="26"/>
      <c r="I20" s="26"/>
      <c r="J20" s="14"/>
      <c r="K20" s="11"/>
      <c r="L20" s="11"/>
      <c r="M20" s="13" t="s">
        <v>21</v>
      </c>
      <c r="N20" s="22"/>
      <c r="O20" s="22"/>
      <c r="P20" s="22"/>
      <c r="Q20" s="22"/>
      <c r="R20" s="31"/>
      <c r="S20" s="31"/>
      <c r="T20" s="23" t="s">
        <v>99</v>
      </c>
      <c r="U20" s="30"/>
      <c r="V20" s="22"/>
      <c r="W20" s="22"/>
      <c r="AA20" s="2"/>
    </row>
    <row r="21" spans="1:27" ht="15" customHeight="1" x14ac:dyDescent="0.25">
      <c r="A21" s="61"/>
      <c r="B21" s="61"/>
      <c r="C21" s="61"/>
      <c r="D21" s="61"/>
      <c r="E21" s="61"/>
      <c r="G21" s="23" t="s">
        <v>66</v>
      </c>
      <c r="H21" s="22"/>
      <c r="I21" s="22"/>
      <c r="J21" s="22"/>
      <c r="K21" s="22"/>
      <c r="L21" s="11"/>
      <c r="M21" s="22"/>
      <c r="N21" s="23" t="s">
        <v>82</v>
      </c>
      <c r="O21" s="30"/>
      <c r="P21" s="31"/>
      <c r="Q21" s="31"/>
      <c r="R21" s="31"/>
      <c r="S21" s="31"/>
      <c r="T21" s="23" t="s">
        <v>100</v>
      </c>
      <c r="U21" s="43">
        <f>O35-U11</f>
        <v>8.0826666695846665</v>
      </c>
      <c r="V21" s="22" t="s">
        <v>0</v>
      </c>
      <c r="W21" s="22"/>
    </row>
    <row r="22" spans="1:27" ht="15" customHeight="1" x14ac:dyDescent="0.25">
      <c r="G22" s="28"/>
      <c r="H22" s="31"/>
      <c r="I22" s="31"/>
      <c r="J22" s="31"/>
      <c r="K22" s="22"/>
      <c r="L22" s="11"/>
      <c r="M22" s="31"/>
      <c r="N22" s="28"/>
      <c r="O22" s="31"/>
      <c r="P22" s="31"/>
      <c r="Q22" s="22"/>
      <c r="R22" s="26"/>
      <c r="S22" s="26"/>
      <c r="T22" s="31"/>
      <c r="U22" s="22"/>
      <c r="V22" s="22"/>
      <c r="W22" s="26"/>
      <c r="X22" s="4"/>
      <c r="Y22" s="5"/>
      <c r="Z22" s="2"/>
      <c r="AA22" s="2"/>
    </row>
    <row r="23" spans="1:27" ht="15" customHeight="1" x14ac:dyDescent="0.3">
      <c r="G23" s="33" t="s">
        <v>4</v>
      </c>
      <c r="H23" s="22"/>
      <c r="I23" s="22"/>
      <c r="J23" s="31"/>
      <c r="K23" s="22"/>
      <c r="M23" s="22"/>
      <c r="N23" s="23" t="s">
        <v>83</v>
      </c>
      <c r="O23" s="37">
        <f>(D45)*0.06/2</f>
        <v>1.29</v>
      </c>
      <c r="P23" s="22" t="s">
        <v>47</v>
      </c>
      <c r="Q23" s="31"/>
      <c r="R23" s="31"/>
      <c r="S23" s="31"/>
      <c r="T23" s="33" t="s">
        <v>101</v>
      </c>
      <c r="U23" s="31"/>
      <c r="V23" s="31"/>
      <c r="W23" s="23" t="s">
        <v>56</v>
      </c>
      <c r="X23" s="4"/>
      <c r="Y23" s="10"/>
      <c r="Z23" s="2"/>
      <c r="AA23" s="2"/>
    </row>
    <row r="24" spans="1:27" ht="15" customHeight="1" x14ac:dyDescent="0.25">
      <c r="G24" s="28"/>
      <c r="H24" s="31"/>
      <c r="I24" s="31"/>
      <c r="J24" s="22"/>
      <c r="K24" s="31"/>
      <c r="M24" s="31"/>
      <c r="N24" s="28"/>
      <c r="O24" s="31"/>
      <c r="P24" s="31"/>
      <c r="Q24" s="31"/>
      <c r="R24" s="31"/>
      <c r="S24" s="31"/>
      <c r="T24" s="31"/>
      <c r="U24" s="31"/>
      <c r="V24" s="31"/>
      <c r="W24" s="31"/>
      <c r="X24" s="4"/>
      <c r="Y24" s="9"/>
      <c r="Z24" s="2"/>
    </row>
    <row r="25" spans="1:27" ht="15" customHeight="1" x14ac:dyDescent="0.3">
      <c r="G25" s="33" t="s">
        <v>67</v>
      </c>
      <c r="H25" s="22"/>
      <c r="I25" s="26"/>
      <c r="J25" s="26"/>
      <c r="K25" s="31"/>
      <c r="M25" s="13" t="s">
        <v>28</v>
      </c>
      <c r="N25" s="28"/>
      <c r="O25" s="31"/>
      <c r="P25" s="31"/>
      <c r="Q25" s="31"/>
      <c r="R25" s="31"/>
      <c r="S25" s="31"/>
      <c r="T25" s="23" t="s">
        <v>102</v>
      </c>
      <c r="U25" s="44">
        <f>(D43+10*U21+D43)/12</f>
        <v>7.2355555579872224</v>
      </c>
      <c r="V25" s="22" t="s">
        <v>0</v>
      </c>
      <c r="W25" s="26"/>
    </row>
    <row r="26" spans="1:27" ht="15" customHeight="1" x14ac:dyDescent="0.25">
      <c r="G26" s="23"/>
      <c r="H26" s="22"/>
      <c r="I26" s="23"/>
      <c r="J26" s="31"/>
      <c r="K26" s="31"/>
      <c r="M26" s="31"/>
      <c r="N26" s="23" t="s">
        <v>84</v>
      </c>
      <c r="O26" s="30"/>
      <c r="P26" s="31"/>
      <c r="Q26" s="31"/>
      <c r="R26" s="31"/>
      <c r="S26" s="31"/>
      <c r="T26" s="23" t="s">
        <v>103</v>
      </c>
      <c r="U26" s="52">
        <v>-1.583</v>
      </c>
      <c r="V26" s="28" t="s">
        <v>40</v>
      </c>
      <c r="W26" s="22"/>
    </row>
    <row r="27" spans="1:27" ht="15" customHeight="1" x14ac:dyDescent="0.3">
      <c r="G27" s="33" t="s">
        <v>68</v>
      </c>
      <c r="H27" s="31"/>
      <c r="I27" s="31"/>
      <c r="J27" s="22"/>
      <c r="K27" s="31"/>
      <c r="M27" s="31"/>
      <c r="N27" s="23" t="s">
        <v>85</v>
      </c>
      <c r="O27" s="37">
        <f>D43-O23</f>
        <v>1.71</v>
      </c>
      <c r="P27" s="22" t="s">
        <v>0</v>
      </c>
      <c r="Q27" s="31"/>
      <c r="R27" s="31"/>
      <c r="S27" s="26"/>
      <c r="T27" s="23" t="s">
        <v>35</v>
      </c>
      <c r="U27" s="30"/>
      <c r="V27" s="22"/>
      <c r="W27" s="22"/>
    </row>
    <row r="28" spans="1:27" ht="15" customHeight="1" thickBot="1" x14ac:dyDescent="0.3">
      <c r="C28" s="21" t="s">
        <v>9</v>
      </c>
      <c r="G28" s="28"/>
      <c r="H28" s="31"/>
      <c r="I28" s="31"/>
      <c r="J28" s="22"/>
      <c r="K28" s="31"/>
      <c r="M28" s="31"/>
      <c r="N28" s="28"/>
      <c r="O28" s="31"/>
      <c r="P28" s="31"/>
      <c r="Q28" s="31"/>
      <c r="R28" s="31"/>
      <c r="S28" s="22"/>
      <c r="T28" s="23" t="s">
        <v>35</v>
      </c>
      <c r="U28" s="37">
        <f>D47+U11+U26</f>
        <v>0.13200000000000012</v>
      </c>
      <c r="V28" s="22" t="s">
        <v>0</v>
      </c>
      <c r="W28" s="22"/>
    </row>
    <row r="29" spans="1:27" ht="15" customHeight="1" thickBot="1" x14ac:dyDescent="0.3">
      <c r="G29" s="34" t="s">
        <v>4</v>
      </c>
      <c r="H29" s="35">
        <f>(H13-H12) / (H11/100)</f>
        <v>-4</v>
      </c>
      <c r="I29" s="30" t="s">
        <v>5</v>
      </c>
      <c r="J29" s="22"/>
      <c r="K29" s="31"/>
      <c r="M29" s="57" t="s">
        <v>139</v>
      </c>
      <c r="N29" s="58"/>
      <c r="O29" s="58"/>
      <c r="P29" s="58"/>
      <c r="Q29" s="58"/>
      <c r="R29" s="58"/>
      <c r="S29" s="59"/>
      <c r="T29" s="31"/>
      <c r="U29" s="31"/>
      <c r="V29" s="31"/>
      <c r="W29" s="31"/>
    </row>
    <row r="30" spans="1:27" ht="15" customHeight="1" thickBot="1" x14ac:dyDescent="0.3">
      <c r="G30" s="2"/>
      <c r="I30" s="11"/>
      <c r="M30" s="31"/>
      <c r="N30" s="31"/>
      <c r="O30" s="31"/>
      <c r="P30" s="31"/>
      <c r="Q30" s="31"/>
      <c r="R30" s="31"/>
      <c r="S30" s="31"/>
      <c r="T30" s="57" t="s">
        <v>51</v>
      </c>
      <c r="U30" s="58"/>
      <c r="V30" s="58"/>
      <c r="W30" s="59"/>
    </row>
    <row r="31" spans="1:27" ht="15" customHeight="1" x14ac:dyDescent="0.25">
      <c r="A31" s="11"/>
      <c r="B31" s="11"/>
      <c r="D31" s="11"/>
      <c r="E31" s="11"/>
      <c r="F31" s="31"/>
      <c r="G31" s="23" t="s">
        <v>68</v>
      </c>
      <c r="H31" s="36">
        <f>H7 - H11/2</f>
        <v>300</v>
      </c>
      <c r="I31" s="22"/>
      <c r="J31" s="31"/>
      <c r="K31" s="31"/>
      <c r="M31" s="13" t="s">
        <v>34</v>
      </c>
      <c r="N31" s="22"/>
      <c r="O31" s="22"/>
      <c r="P31" s="22"/>
      <c r="Q31" s="31"/>
      <c r="R31" s="31"/>
      <c r="S31" s="31"/>
      <c r="T31" s="31"/>
      <c r="U31" s="31"/>
      <c r="V31" s="31"/>
      <c r="W31" s="31"/>
    </row>
    <row r="32" spans="1:27" ht="15" customHeight="1" x14ac:dyDescent="0.25">
      <c r="A32" s="11"/>
      <c r="B32" s="11"/>
      <c r="C32" s="14"/>
      <c r="D32" s="11"/>
      <c r="E32" s="11"/>
      <c r="F32" s="31"/>
      <c r="G32" s="28"/>
      <c r="H32" s="31"/>
      <c r="I32" s="31"/>
      <c r="J32" s="31"/>
      <c r="K32" s="31"/>
      <c r="M32" s="31"/>
      <c r="N32" s="31"/>
      <c r="O32" s="31"/>
      <c r="P32" s="31"/>
      <c r="Q32" s="31"/>
      <c r="R32" s="31"/>
      <c r="S32" s="31"/>
      <c r="T32" s="22" t="s">
        <v>104</v>
      </c>
      <c r="U32" s="29"/>
      <c r="V32" s="29"/>
      <c r="W32" s="29"/>
    </row>
    <row r="33" spans="1:24" ht="15" customHeight="1" x14ac:dyDescent="0.25">
      <c r="A33" s="11"/>
      <c r="B33" s="11"/>
      <c r="C33" s="11"/>
      <c r="D33" s="11"/>
      <c r="E33" s="11"/>
      <c r="F33" s="31"/>
      <c r="G33" s="23" t="s">
        <v>69</v>
      </c>
      <c r="H33" s="37">
        <f>H8 - H12/100*(H7 -H31)</f>
        <v>5264</v>
      </c>
      <c r="I33" s="31"/>
      <c r="J33" s="31"/>
      <c r="K33" s="31"/>
      <c r="M33" s="31"/>
      <c r="N33" s="23" t="s">
        <v>86</v>
      </c>
      <c r="O33" s="30"/>
      <c r="P33" s="22"/>
      <c r="Q33" s="31"/>
      <c r="R33" s="31"/>
      <c r="S33" s="31"/>
      <c r="T33" s="42" t="s">
        <v>105</v>
      </c>
      <c r="U33" s="29"/>
      <c r="V33" s="29"/>
      <c r="W33" s="29"/>
    </row>
    <row r="34" spans="1:24" ht="15" customHeight="1" x14ac:dyDescent="0.25">
      <c r="A34" s="11"/>
      <c r="B34" s="11"/>
      <c r="C34" s="11"/>
      <c r="D34" s="11"/>
      <c r="E34" s="11"/>
      <c r="F34" s="31"/>
      <c r="G34" s="28"/>
      <c r="H34" s="31"/>
      <c r="I34" s="31"/>
      <c r="J34" s="31"/>
      <c r="K34" s="31"/>
      <c r="M34" s="31"/>
      <c r="N34" s="28"/>
      <c r="O34" s="31"/>
      <c r="P34" s="31"/>
      <c r="Q34" s="31"/>
      <c r="R34" s="31"/>
      <c r="S34" s="31"/>
      <c r="T34" s="42" t="s">
        <v>106</v>
      </c>
      <c r="U34" s="31"/>
      <c r="V34" s="31"/>
      <c r="W34" s="31"/>
    </row>
    <row r="35" spans="1:24" ht="15" customHeight="1" x14ac:dyDescent="0.25">
      <c r="A35" s="11"/>
      <c r="B35" s="11"/>
      <c r="C35" s="14"/>
      <c r="D35" s="11"/>
      <c r="E35" s="11"/>
      <c r="F35" s="31"/>
      <c r="G35" s="28"/>
      <c r="H35" s="31"/>
      <c r="I35" s="31"/>
      <c r="J35" s="31"/>
      <c r="K35" s="31"/>
      <c r="L35" s="14"/>
      <c r="M35" s="31"/>
      <c r="N35" s="23" t="s">
        <v>87</v>
      </c>
      <c r="O35" s="37">
        <f>D43-D46-D47+O18</f>
        <v>6.3676666695846666</v>
      </c>
      <c r="P35" s="22" t="s">
        <v>29</v>
      </c>
      <c r="Q35" s="37"/>
      <c r="R35" s="31"/>
      <c r="S35" s="31"/>
      <c r="T35" s="42" t="s">
        <v>107</v>
      </c>
      <c r="U35" s="45"/>
      <c r="V35" s="45"/>
      <c r="W35" s="45"/>
    </row>
    <row r="36" spans="1:24" ht="15" customHeight="1" x14ac:dyDescent="0.25">
      <c r="A36" s="11"/>
      <c r="B36" s="11"/>
      <c r="C36" s="11"/>
      <c r="D36" s="11"/>
      <c r="E36" s="11"/>
      <c r="F36" s="38"/>
      <c r="G36" s="38" t="s">
        <v>7</v>
      </c>
      <c r="H36" s="38" t="s">
        <v>70</v>
      </c>
      <c r="I36" s="38" t="s">
        <v>71</v>
      </c>
      <c r="J36" s="38" t="s">
        <v>6</v>
      </c>
      <c r="K36" s="38"/>
      <c r="M36" s="31"/>
      <c r="N36" s="28"/>
      <c r="O36" s="31"/>
      <c r="P36" s="31"/>
      <c r="Q36" s="31"/>
      <c r="R36" s="31"/>
      <c r="S36" s="31"/>
      <c r="T36" s="31"/>
      <c r="U36" s="46"/>
      <c r="V36" s="46"/>
      <c r="W36" s="46"/>
    </row>
    <row r="37" spans="1:24" ht="15" customHeight="1" x14ac:dyDescent="0.25">
      <c r="A37" s="11"/>
      <c r="B37" s="11"/>
      <c r="D37" s="11"/>
      <c r="E37" s="11"/>
      <c r="F37" s="23" t="s">
        <v>12</v>
      </c>
      <c r="G37" s="39">
        <f>(H9-H31)/100</f>
        <v>1.5</v>
      </c>
      <c r="H37" s="39">
        <f>$H$12*G37</f>
        <v>12</v>
      </c>
      <c r="I37" s="39">
        <f>$H$29/2*G37^2</f>
        <v>-4.5</v>
      </c>
      <c r="J37" s="39">
        <f>$H$33+H37+I37</f>
        <v>5271.5</v>
      </c>
      <c r="K37" s="27" t="s">
        <v>72</v>
      </c>
      <c r="M37" s="13" t="s">
        <v>31</v>
      </c>
      <c r="N37" s="28"/>
      <c r="O37" s="22"/>
      <c r="P37" s="22"/>
      <c r="Q37" s="22"/>
      <c r="R37" s="31"/>
      <c r="S37" s="31"/>
      <c r="T37" s="16" t="s">
        <v>134</v>
      </c>
      <c r="U37" s="46"/>
      <c r="V37" s="46"/>
      <c r="W37" s="46"/>
    </row>
    <row r="38" spans="1:24" ht="15" customHeight="1" x14ac:dyDescent="0.25">
      <c r="A38" s="11"/>
      <c r="E38" s="11"/>
      <c r="F38" s="23" t="s">
        <v>14</v>
      </c>
      <c r="G38" s="39">
        <f>(G37+G39)/2</f>
        <v>2</v>
      </c>
      <c r="H38" s="39">
        <f>$H$12*G38</f>
        <v>16</v>
      </c>
      <c r="I38" s="39">
        <f>$H$29/2*G38^2</f>
        <v>-8</v>
      </c>
      <c r="J38" s="39">
        <f>$H$33+H38+I38</f>
        <v>5272</v>
      </c>
      <c r="K38" s="27" t="s">
        <v>73</v>
      </c>
      <c r="M38" s="31"/>
      <c r="N38" s="23"/>
      <c r="O38" s="22"/>
      <c r="P38" s="22"/>
      <c r="Q38" s="31"/>
      <c r="R38" s="31"/>
      <c r="S38" s="31"/>
      <c r="T38" s="62" t="s">
        <v>108</v>
      </c>
      <c r="U38" s="62"/>
      <c r="V38" s="62"/>
      <c r="W38" s="62"/>
      <c r="X38" s="2"/>
    </row>
    <row r="39" spans="1:24" ht="15" customHeight="1" x14ac:dyDescent="0.3">
      <c r="C39" s="21" t="s">
        <v>10</v>
      </c>
      <c r="F39" s="23" t="s">
        <v>13</v>
      </c>
      <c r="G39" s="39">
        <f>(H10-H31)/100</f>
        <v>2.5</v>
      </c>
      <c r="H39" s="39">
        <f>$H$12*G39</f>
        <v>20</v>
      </c>
      <c r="I39" s="39">
        <f>$H$29/2*G39^2</f>
        <v>-12.5</v>
      </c>
      <c r="J39" s="39">
        <f>$H$33+H39+I39</f>
        <v>5271.5</v>
      </c>
      <c r="K39" s="27" t="s">
        <v>74</v>
      </c>
      <c r="M39" s="31"/>
      <c r="N39" s="33" t="s">
        <v>88</v>
      </c>
      <c r="O39" s="31"/>
      <c r="P39" s="31"/>
      <c r="Q39" s="31"/>
      <c r="R39" s="22" t="s">
        <v>56</v>
      </c>
      <c r="S39" s="31"/>
      <c r="T39" s="62"/>
      <c r="U39" s="62"/>
      <c r="V39" s="62"/>
      <c r="W39" s="62"/>
    </row>
    <row r="40" spans="1:24" ht="15" customHeight="1" x14ac:dyDescent="0.25">
      <c r="A40" s="16" t="s">
        <v>129</v>
      </c>
      <c r="B40" s="13"/>
      <c r="F40" s="31"/>
      <c r="G40" s="28"/>
      <c r="H40" s="31"/>
      <c r="I40" s="31"/>
      <c r="J40" s="31"/>
      <c r="K40" s="31"/>
      <c r="M40" s="31"/>
      <c r="N40" s="28"/>
      <c r="O40" s="31"/>
      <c r="P40" s="31"/>
      <c r="Q40" s="31"/>
      <c r="R40" s="31"/>
      <c r="S40" s="31"/>
      <c r="T40" s="62"/>
      <c r="U40" s="62"/>
      <c r="V40" s="62"/>
      <c r="W40" s="62"/>
      <c r="X40" s="2"/>
    </row>
    <row r="41" spans="1:24" ht="15" customHeight="1" x14ac:dyDescent="0.25">
      <c r="A41" s="22"/>
      <c r="B41" s="22"/>
      <c r="C41" s="23" t="s">
        <v>24</v>
      </c>
      <c r="D41" s="51">
        <v>100</v>
      </c>
      <c r="E41" s="22" t="s">
        <v>1</v>
      </c>
      <c r="F41" s="31"/>
      <c r="G41" s="23" t="s">
        <v>75</v>
      </c>
      <c r="H41" s="22"/>
      <c r="I41" s="26"/>
      <c r="J41" s="31"/>
      <c r="K41" s="31"/>
      <c r="M41" s="31"/>
      <c r="N41" s="23" t="s">
        <v>89</v>
      </c>
      <c r="O41" s="37">
        <f>(D43+10*O35+D43)/12</f>
        <v>5.8063888913205552</v>
      </c>
      <c r="P41" s="22" t="s">
        <v>0</v>
      </c>
      <c r="Q41" s="31"/>
      <c r="R41" s="31"/>
      <c r="S41" s="31"/>
      <c r="T41" s="62"/>
      <c r="U41" s="62"/>
      <c r="V41" s="62"/>
      <c r="W41" s="62"/>
    </row>
    <row r="42" spans="1:24" ht="15" customHeight="1" thickBot="1" x14ac:dyDescent="0.3">
      <c r="A42" s="22"/>
      <c r="B42" s="22"/>
      <c r="C42" s="23" t="s">
        <v>45</v>
      </c>
      <c r="D42" s="52">
        <v>0.06</v>
      </c>
      <c r="E42" s="22" t="s">
        <v>44</v>
      </c>
      <c r="F42" s="31"/>
      <c r="G42" s="23"/>
      <c r="H42" s="22"/>
      <c r="I42" s="31"/>
      <c r="J42" s="31"/>
      <c r="K42" s="31"/>
      <c r="M42" s="31"/>
      <c r="N42" s="28"/>
      <c r="O42" s="31"/>
      <c r="P42" s="31"/>
      <c r="Q42" s="31"/>
      <c r="R42" s="31"/>
      <c r="S42" s="31"/>
      <c r="T42" s="62"/>
      <c r="U42" s="62"/>
      <c r="V42" s="62"/>
      <c r="W42" s="62"/>
    </row>
    <row r="43" spans="1:24" ht="15" customHeight="1" thickBot="1" x14ac:dyDescent="0.3">
      <c r="A43" s="22"/>
      <c r="B43" s="22"/>
      <c r="C43" s="23" t="s">
        <v>58</v>
      </c>
      <c r="D43" s="52">
        <v>3</v>
      </c>
      <c r="E43" s="22" t="s">
        <v>0</v>
      </c>
      <c r="F43" s="22"/>
      <c r="G43" s="23" t="s">
        <v>76</v>
      </c>
      <c r="H43" s="31"/>
      <c r="I43" s="31"/>
      <c r="J43" s="31"/>
      <c r="K43" s="31"/>
      <c r="M43" s="57" t="s">
        <v>140</v>
      </c>
      <c r="N43" s="58"/>
      <c r="O43" s="58"/>
      <c r="P43" s="58"/>
      <c r="Q43" s="58"/>
      <c r="R43" s="58"/>
      <c r="S43" s="59"/>
      <c r="T43" s="62"/>
      <c r="U43" s="62"/>
      <c r="V43" s="62"/>
      <c r="W43" s="62"/>
    </row>
    <row r="44" spans="1:24" ht="15" customHeight="1" x14ac:dyDescent="0.25">
      <c r="A44" s="26"/>
      <c r="B44" s="26"/>
      <c r="C44" s="23" t="s">
        <v>59</v>
      </c>
      <c r="D44" s="52">
        <v>5.81</v>
      </c>
      <c r="E44" s="22" t="s">
        <v>30</v>
      </c>
      <c r="F44" s="31"/>
      <c r="G44" s="28"/>
      <c r="H44" s="31"/>
      <c r="I44" s="31"/>
      <c r="J44" s="26"/>
      <c r="K44" s="26"/>
      <c r="M44" s="31"/>
      <c r="N44" s="41"/>
      <c r="O44" s="31"/>
      <c r="P44" s="31"/>
      <c r="Q44" s="31"/>
      <c r="R44" s="31"/>
      <c r="S44" s="31"/>
      <c r="T44" s="62"/>
      <c r="U44" s="62"/>
      <c r="V44" s="62"/>
      <c r="W44" s="62"/>
    </row>
    <row r="45" spans="1:24" ht="15" customHeight="1" x14ac:dyDescent="0.25">
      <c r="A45" s="26"/>
      <c r="B45" s="26"/>
      <c r="C45" s="23" t="s">
        <v>60</v>
      </c>
      <c r="D45" s="51">
        <v>43</v>
      </c>
      <c r="E45" s="22" t="s">
        <v>0</v>
      </c>
      <c r="F45" s="31"/>
      <c r="G45" s="23" t="s">
        <v>76</v>
      </c>
      <c r="H45" s="37">
        <f>0.5*(J37+J39)</f>
        <v>5271.5</v>
      </c>
      <c r="I45" s="31"/>
      <c r="J45" s="31"/>
      <c r="K45" s="31"/>
      <c r="M45" s="42" t="s">
        <v>90</v>
      </c>
      <c r="N45" s="31"/>
      <c r="O45" s="31"/>
      <c r="P45" s="31"/>
      <c r="Q45" s="31"/>
      <c r="R45" s="31"/>
      <c r="S45" s="31"/>
      <c r="T45" s="62"/>
      <c r="U45" s="62"/>
      <c r="V45" s="62"/>
      <c r="W45" s="62"/>
    </row>
    <row r="46" spans="1:24" ht="15" customHeight="1" x14ac:dyDescent="0.25">
      <c r="A46" s="26"/>
      <c r="B46" s="27"/>
      <c r="C46" s="23" t="s">
        <v>61</v>
      </c>
      <c r="D46" s="52">
        <v>-1.5049999999999999</v>
      </c>
      <c r="E46" s="28" t="s">
        <v>36</v>
      </c>
      <c r="F46" s="31"/>
      <c r="G46" s="23" t="s">
        <v>77</v>
      </c>
      <c r="H46" s="37">
        <f>(J38-H45)*12</f>
        <v>6</v>
      </c>
      <c r="I46" s="22" t="s">
        <v>0</v>
      </c>
      <c r="J46" s="31"/>
      <c r="K46" s="31"/>
      <c r="M46" s="42" t="s">
        <v>91</v>
      </c>
      <c r="N46" s="31"/>
      <c r="O46" s="31"/>
      <c r="P46" s="31"/>
      <c r="Q46" s="31"/>
      <c r="R46" s="31"/>
      <c r="S46" s="31"/>
      <c r="T46" s="62"/>
      <c r="U46" s="62"/>
      <c r="V46" s="62"/>
      <c r="W46" s="62"/>
    </row>
    <row r="47" spans="1:24" s="2" customFormat="1" ht="15" customHeight="1" x14ac:dyDescent="0.25">
      <c r="A47" s="28"/>
      <c r="B47" s="28"/>
      <c r="C47" s="23" t="s">
        <v>62</v>
      </c>
      <c r="D47" s="52">
        <v>3.43</v>
      </c>
      <c r="E47" s="22" t="s">
        <v>138</v>
      </c>
      <c r="L47"/>
      <c r="M47" s="42" t="s">
        <v>92</v>
      </c>
      <c r="N47" s="31"/>
      <c r="O47" s="31"/>
      <c r="P47" s="22"/>
      <c r="Q47" s="31"/>
      <c r="R47" s="31"/>
      <c r="S47" s="31"/>
      <c r="T47" s="62"/>
      <c r="U47" s="62"/>
      <c r="V47" s="62"/>
      <c r="W47" s="62"/>
    </row>
    <row r="48" spans="1:24" s="2" customFormat="1" ht="15" customHeight="1" x14ac:dyDescent="0.2"/>
    <row r="49" spans="14:20" s="2" customFormat="1" ht="15" customHeight="1" x14ac:dyDescent="0.2">
      <c r="T49" s="11"/>
    </row>
    <row r="50" spans="14:20" s="2" customFormat="1" ht="15" customHeight="1" x14ac:dyDescent="0.2">
      <c r="T50" s="11"/>
    </row>
    <row r="51" spans="14:20" s="2" customFormat="1" ht="15" customHeight="1" x14ac:dyDescent="0.2">
      <c r="N51" s="12"/>
    </row>
    <row r="52" spans="14:20" s="2" customFormat="1" ht="15" customHeight="1" x14ac:dyDescent="0.2"/>
    <row r="53" spans="14:20" s="2" customFormat="1" ht="15" customHeight="1" x14ac:dyDescent="0.2"/>
    <row r="54" spans="14:20" s="2" customFormat="1" ht="15" customHeight="1" x14ac:dyDescent="0.2"/>
    <row r="55" spans="14:20" s="2" customFormat="1" ht="15" customHeight="1" x14ac:dyDescent="0.2"/>
    <row r="56" spans="14:20" s="2" customFormat="1" ht="15" customHeight="1" x14ac:dyDescent="0.2"/>
    <row r="57" spans="14:20" s="2" customFormat="1" ht="15" customHeight="1" x14ac:dyDescent="0.2"/>
    <row r="58" spans="14:20" s="2" customFormat="1" ht="15" customHeight="1" x14ac:dyDescent="0.2"/>
    <row r="59" spans="14:20" s="2" customFormat="1" ht="15" customHeight="1" x14ac:dyDescent="0.2"/>
    <row r="60" spans="14:20" s="2" customFormat="1" ht="15" customHeight="1" x14ac:dyDescent="0.2"/>
    <row r="61" spans="14:20" s="2" customFormat="1" ht="15" customHeight="1" x14ac:dyDescent="0.2"/>
    <row r="62" spans="14:20" s="2" customFormat="1" ht="15" customHeight="1" x14ac:dyDescent="0.2"/>
    <row r="63" spans="14:20" s="2" customFormat="1" ht="15" customHeight="1" x14ac:dyDescent="0.2"/>
    <row r="64" spans="14:20" s="2" customFormat="1" ht="15" customHeight="1" x14ac:dyDescent="0.2"/>
    <row r="65" s="2" customFormat="1" ht="15" customHeight="1" x14ac:dyDescent="0.2"/>
    <row r="66" s="2" customFormat="1" ht="15" customHeight="1" x14ac:dyDescent="0.2"/>
    <row r="67" s="2" customFormat="1" ht="15" customHeight="1" x14ac:dyDescent="0.2"/>
    <row r="68" s="2" customFormat="1" ht="15" customHeight="1" x14ac:dyDescent="0.2"/>
    <row r="69" s="2" customFormat="1" ht="15" customHeight="1" x14ac:dyDescent="0.2"/>
    <row r="70" s="2" customFormat="1" ht="15" customHeight="1" x14ac:dyDescent="0.2"/>
    <row r="71" s="2" customFormat="1" ht="15" customHeight="1" x14ac:dyDescent="0.2"/>
    <row r="72" s="2" customFormat="1" ht="15" customHeight="1" x14ac:dyDescent="0.2"/>
    <row r="73" s="2" customFormat="1" ht="15" customHeight="1" x14ac:dyDescent="0.2"/>
    <row r="74" s="2" customFormat="1" ht="15" customHeight="1" x14ac:dyDescent="0.2"/>
    <row r="75" s="2" customFormat="1" ht="15" customHeight="1" x14ac:dyDescent="0.2"/>
    <row r="76" s="2" customFormat="1" ht="15" customHeight="1" x14ac:dyDescent="0.2"/>
    <row r="77" s="2" customFormat="1" ht="15" customHeight="1" x14ac:dyDescent="0.2"/>
    <row r="78" s="2" customFormat="1" ht="15" customHeight="1" x14ac:dyDescent="0.2"/>
    <row r="79" s="2" customFormat="1" ht="15" customHeight="1" x14ac:dyDescent="0.2"/>
    <row r="80" s="2" customFormat="1" ht="15" customHeight="1" x14ac:dyDescent="0.2"/>
    <row r="81" s="2" customFormat="1" ht="15" customHeight="1" x14ac:dyDescent="0.2"/>
    <row r="82" s="2" customFormat="1" ht="15" customHeight="1" x14ac:dyDescent="0.2"/>
    <row r="83" s="2" customFormat="1" ht="15" customHeight="1" x14ac:dyDescent="0.2"/>
    <row r="84" s="2" customFormat="1" ht="15" customHeight="1" x14ac:dyDescent="0.2"/>
    <row r="85" s="2" customFormat="1" ht="15" customHeight="1" x14ac:dyDescent="0.2"/>
    <row r="86" s="2" customFormat="1" ht="15" customHeight="1" x14ac:dyDescent="0.2"/>
    <row r="87" s="2" customFormat="1" ht="15" customHeight="1" x14ac:dyDescent="0.2"/>
    <row r="88" s="2" customFormat="1" ht="15" customHeight="1" x14ac:dyDescent="0.2"/>
    <row r="89" s="2" customFormat="1" ht="15" customHeight="1" x14ac:dyDescent="0.2"/>
    <row r="90" s="2" customFormat="1" ht="15" customHeight="1" x14ac:dyDescent="0.2"/>
    <row r="91" s="2" customFormat="1" ht="15" customHeight="1" x14ac:dyDescent="0.2"/>
    <row r="92" s="2" customFormat="1" ht="15" customHeight="1" x14ac:dyDescent="0.2"/>
    <row r="93" s="2" customFormat="1" ht="15" customHeight="1" x14ac:dyDescent="0.2"/>
    <row r="94" s="2" customFormat="1" ht="15" customHeight="1" x14ac:dyDescent="0.2"/>
    <row r="95" s="2" customFormat="1" ht="15" customHeight="1" x14ac:dyDescent="0.2"/>
    <row r="96" s="2" customFormat="1" ht="15" customHeight="1" x14ac:dyDescent="0.2"/>
    <row r="97" s="2" customFormat="1" ht="15" customHeight="1" x14ac:dyDescent="0.2"/>
    <row r="98" s="2" customFormat="1" ht="15" customHeight="1" x14ac:dyDescent="0.2"/>
    <row r="99" s="2" customFormat="1" ht="15" customHeight="1" x14ac:dyDescent="0.2"/>
    <row r="100" s="2" customFormat="1" ht="15" customHeight="1" x14ac:dyDescent="0.2"/>
    <row r="101" s="2" customFormat="1" ht="15" customHeight="1" x14ac:dyDescent="0.2"/>
    <row r="102" s="2" customFormat="1" ht="15" customHeight="1" x14ac:dyDescent="0.2"/>
    <row r="103" s="2" customFormat="1" ht="15" customHeight="1" x14ac:dyDescent="0.2"/>
    <row r="104" s="2" customFormat="1" ht="15" customHeight="1" x14ac:dyDescent="0.2"/>
    <row r="105" s="2" customFormat="1" ht="15" customHeight="1" x14ac:dyDescent="0.2"/>
    <row r="106" s="2" customFormat="1" ht="15" customHeight="1" x14ac:dyDescent="0.2"/>
    <row r="107" s="2" customFormat="1" ht="15" customHeight="1" x14ac:dyDescent="0.2"/>
    <row r="108" s="2" customFormat="1" ht="15" customHeight="1" x14ac:dyDescent="0.2"/>
    <row r="109" s="2" customFormat="1" ht="15" customHeight="1" x14ac:dyDescent="0.2"/>
    <row r="110" s="2" customFormat="1" ht="15" customHeight="1" x14ac:dyDescent="0.2"/>
    <row r="111" s="2" customFormat="1" ht="15" customHeight="1" x14ac:dyDescent="0.2"/>
    <row r="112" s="2" customFormat="1" ht="15" customHeight="1" x14ac:dyDescent="0.2"/>
    <row r="113" s="2" customFormat="1" ht="15" customHeight="1" x14ac:dyDescent="0.2"/>
    <row r="114" s="2" customFormat="1" ht="15" customHeight="1" x14ac:dyDescent="0.2"/>
    <row r="115" s="2" customFormat="1" ht="15" customHeight="1" x14ac:dyDescent="0.2"/>
    <row r="116" s="2" customFormat="1" ht="15" customHeight="1" x14ac:dyDescent="0.2"/>
    <row r="117" s="2" customFormat="1" ht="15" customHeight="1" x14ac:dyDescent="0.2"/>
    <row r="118" s="2" customFormat="1" ht="15" customHeight="1" x14ac:dyDescent="0.2"/>
    <row r="119" s="2" customFormat="1" ht="15" customHeight="1" x14ac:dyDescent="0.2"/>
    <row r="120" s="2" customFormat="1" ht="15" customHeight="1" x14ac:dyDescent="0.2"/>
    <row r="121" s="2" customFormat="1" ht="15" customHeight="1" x14ac:dyDescent="0.2"/>
    <row r="122" s="2" customFormat="1" ht="15" customHeight="1" x14ac:dyDescent="0.2"/>
    <row r="123" s="2" customFormat="1" ht="15" customHeight="1" x14ac:dyDescent="0.2"/>
    <row r="124" s="2" customFormat="1" ht="15" customHeight="1" x14ac:dyDescent="0.2"/>
    <row r="125" s="2" customFormat="1" ht="15" customHeight="1" x14ac:dyDescent="0.2"/>
    <row r="126" s="2" customFormat="1" ht="15" customHeight="1" x14ac:dyDescent="0.2"/>
    <row r="127" s="2" customFormat="1" ht="15" customHeight="1" x14ac:dyDescent="0.2"/>
    <row r="128" s="2" customFormat="1" ht="15" customHeight="1" x14ac:dyDescent="0.2"/>
    <row r="129" s="2" customFormat="1" ht="15" customHeight="1" x14ac:dyDescent="0.2"/>
    <row r="130" s="2" customFormat="1" ht="15" customHeight="1" x14ac:dyDescent="0.2"/>
    <row r="131" s="2" customFormat="1" ht="15" customHeight="1" x14ac:dyDescent="0.2"/>
    <row r="132" s="2" customFormat="1" ht="15" customHeight="1" x14ac:dyDescent="0.2"/>
    <row r="133" s="2" customFormat="1" ht="15" customHeight="1" x14ac:dyDescent="0.2"/>
    <row r="134" s="2" customFormat="1" ht="15" customHeight="1" x14ac:dyDescent="0.2"/>
    <row r="135" s="2" customFormat="1" ht="15" customHeight="1" x14ac:dyDescent="0.2"/>
    <row r="136" s="2" customFormat="1" ht="15" customHeight="1" x14ac:dyDescent="0.2"/>
    <row r="137" s="2" customFormat="1" ht="15" customHeight="1" x14ac:dyDescent="0.2"/>
    <row r="138" s="2" customFormat="1" ht="15" customHeight="1" x14ac:dyDescent="0.2"/>
    <row r="139" s="2" customFormat="1" ht="15" customHeight="1" x14ac:dyDescent="0.2"/>
    <row r="140" s="2" customFormat="1" ht="15" customHeight="1" x14ac:dyDescent="0.2"/>
    <row r="141" s="2" customFormat="1" ht="15" customHeight="1" x14ac:dyDescent="0.2"/>
    <row r="142" s="2" customFormat="1" ht="15" customHeight="1" x14ac:dyDescent="0.2"/>
    <row r="143" s="2" customFormat="1" ht="15" customHeight="1" x14ac:dyDescent="0.2"/>
    <row r="144" s="2" customFormat="1" ht="15" customHeight="1" x14ac:dyDescent="0.2"/>
    <row r="145" s="2" customFormat="1" ht="15" customHeight="1" x14ac:dyDescent="0.2"/>
    <row r="146" s="2" customFormat="1" ht="15" customHeight="1" x14ac:dyDescent="0.2"/>
    <row r="147" s="2" customFormat="1" ht="15" customHeight="1" x14ac:dyDescent="0.2"/>
    <row r="148" s="2" customFormat="1" ht="15" customHeight="1" x14ac:dyDescent="0.2"/>
    <row r="149" s="2" customFormat="1" ht="15" customHeight="1" x14ac:dyDescent="0.2"/>
    <row r="150" s="2" customFormat="1" ht="15" customHeight="1" x14ac:dyDescent="0.2"/>
    <row r="151" s="2" customFormat="1" ht="15" customHeight="1" x14ac:dyDescent="0.2"/>
    <row r="152" s="2" customFormat="1" ht="15" customHeight="1" x14ac:dyDescent="0.2"/>
    <row r="153" s="2" customFormat="1" ht="15" customHeight="1" x14ac:dyDescent="0.2"/>
    <row r="154" s="2" customFormat="1" ht="15" customHeight="1" x14ac:dyDescent="0.2"/>
    <row r="155" s="2" customFormat="1" ht="15" customHeight="1" x14ac:dyDescent="0.2"/>
    <row r="156" s="2" customFormat="1" ht="15" customHeight="1" x14ac:dyDescent="0.2"/>
    <row r="157" s="2" customFormat="1" ht="15" customHeight="1" x14ac:dyDescent="0.2"/>
    <row r="158" s="2" customFormat="1" ht="15" customHeight="1" x14ac:dyDescent="0.2"/>
    <row r="159" s="2" customFormat="1" ht="15" customHeight="1" x14ac:dyDescent="0.2"/>
    <row r="160" s="2" customFormat="1" ht="15" customHeight="1" x14ac:dyDescent="0.2"/>
    <row r="161" s="2" customFormat="1" ht="15" customHeight="1" x14ac:dyDescent="0.2"/>
    <row r="162" s="2" customFormat="1" ht="15" customHeight="1" x14ac:dyDescent="0.2"/>
    <row r="163" s="2" customFormat="1" ht="15" customHeight="1" x14ac:dyDescent="0.2"/>
    <row r="164" s="2" customFormat="1" ht="15" customHeight="1" x14ac:dyDescent="0.2"/>
    <row r="165" s="2" customFormat="1" ht="15" customHeight="1" x14ac:dyDescent="0.2"/>
    <row r="166" s="2" customFormat="1" ht="15" customHeight="1" x14ac:dyDescent="0.2"/>
    <row r="167" s="2" customFormat="1" ht="14.25" x14ac:dyDescent="0.2"/>
    <row r="168" s="2" customFormat="1" ht="14.25" x14ac:dyDescent="0.2"/>
    <row r="169" s="2" customFormat="1" ht="14.25" x14ac:dyDescent="0.2"/>
    <row r="170" s="2" customFormat="1" ht="14.25" x14ac:dyDescent="0.2"/>
    <row r="171" s="2" customFormat="1" ht="14.25" x14ac:dyDescent="0.2"/>
    <row r="172" s="2" customFormat="1" ht="14.25" x14ac:dyDescent="0.2"/>
    <row r="173" s="2" customFormat="1" ht="14.25" x14ac:dyDescent="0.2"/>
    <row r="174" s="2" customFormat="1" ht="14.25" x14ac:dyDescent="0.2"/>
    <row r="175" s="2" customFormat="1" ht="14.25" x14ac:dyDescent="0.2"/>
    <row r="176" s="2" customFormat="1" ht="14.25" x14ac:dyDescent="0.2"/>
    <row r="177" s="2" customFormat="1" ht="14.25" x14ac:dyDescent="0.2"/>
    <row r="178" s="2" customFormat="1" ht="14.25" x14ac:dyDescent="0.2"/>
    <row r="179" s="2" customFormat="1" ht="14.25" x14ac:dyDescent="0.2"/>
    <row r="180" s="2" customFormat="1" ht="14.25" x14ac:dyDescent="0.2"/>
    <row r="181" s="2" customFormat="1" ht="14.25" x14ac:dyDescent="0.2"/>
    <row r="182" s="2" customFormat="1" ht="14.25" x14ac:dyDescent="0.2"/>
    <row r="183" s="2" customFormat="1" ht="14.25" x14ac:dyDescent="0.2"/>
    <row r="184" s="2" customFormat="1" ht="14.25" x14ac:dyDescent="0.2"/>
    <row r="185" s="2" customFormat="1" ht="14.25" x14ac:dyDescent="0.2"/>
    <row r="186" s="2" customFormat="1" ht="14.25" x14ac:dyDescent="0.2"/>
    <row r="187" s="2" customFormat="1" ht="14.25" x14ac:dyDescent="0.2"/>
    <row r="188" s="2" customFormat="1" ht="14.25" x14ac:dyDescent="0.2"/>
    <row r="189" s="2" customFormat="1" ht="14.25" x14ac:dyDescent="0.2"/>
    <row r="190" s="2" customFormat="1" ht="14.25" x14ac:dyDescent="0.2"/>
    <row r="191" s="2" customFormat="1" ht="14.25" x14ac:dyDescent="0.2"/>
    <row r="192" s="2" customFormat="1" ht="14.25" x14ac:dyDescent="0.2"/>
    <row r="193" s="2" customFormat="1" ht="14.25" x14ac:dyDescent="0.2"/>
    <row r="194" s="2" customFormat="1" ht="14.25" x14ac:dyDescent="0.2"/>
    <row r="195" s="2" customFormat="1" ht="14.25" x14ac:dyDescent="0.2"/>
    <row r="196" s="2" customFormat="1" ht="14.25" x14ac:dyDescent="0.2"/>
    <row r="197" s="2" customFormat="1" ht="14.25" x14ac:dyDescent="0.2"/>
    <row r="198" s="2" customFormat="1" ht="14.25" x14ac:dyDescent="0.2"/>
    <row r="199" s="2" customFormat="1" ht="14.25" x14ac:dyDescent="0.2"/>
    <row r="200" s="2" customFormat="1" ht="14.25" x14ac:dyDescent="0.2"/>
    <row r="201" s="2" customFormat="1" ht="14.25" x14ac:dyDescent="0.2"/>
    <row r="202" s="2" customFormat="1" ht="14.25" x14ac:dyDescent="0.2"/>
    <row r="203" s="2" customFormat="1" ht="14.25" x14ac:dyDescent="0.2"/>
    <row r="204" s="2" customFormat="1" ht="14.25" x14ac:dyDescent="0.2"/>
    <row r="205" s="2" customFormat="1" ht="14.25" x14ac:dyDescent="0.2"/>
    <row r="206" s="2" customFormat="1" ht="14.25" x14ac:dyDescent="0.2"/>
    <row r="207" s="2" customFormat="1" ht="14.25" x14ac:dyDescent="0.2"/>
    <row r="208" s="2" customFormat="1" ht="14.25" x14ac:dyDescent="0.2"/>
    <row r="209" s="2" customFormat="1" ht="14.25" x14ac:dyDescent="0.2"/>
    <row r="210" s="2" customFormat="1" ht="14.25" x14ac:dyDescent="0.2"/>
    <row r="211" s="2" customFormat="1" ht="14.25" x14ac:dyDescent="0.2"/>
    <row r="212" s="2" customFormat="1" ht="14.25" x14ac:dyDescent="0.2"/>
    <row r="213" s="2" customFormat="1" ht="14.25" x14ac:dyDescent="0.2"/>
    <row r="214" s="2" customFormat="1" ht="14.25" x14ac:dyDescent="0.2"/>
    <row r="215" s="2" customFormat="1" ht="14.25" x14ac:dyDescent="0.2"/>
    <row r="216" s="2" customFormat="1" ht="14.25" x14ac:dyDescent="0.2"/>
    <row r="217" s="2" customFormat="1" ht="14.25" x14ac:dyDescent="0.2"/>
    <row r="218" s="2" customFormat="1" ht="14.25" x14ac:dyDescent="0.2"/>
    <row r="219" s="2" customFormat="1" ht="14.25" x14ac:dyDescent="0.2"/>
    <row r="220" s="2" customFormat="1" ht="14.25" x14ac:dyDescent="0.2"/>
    <row r="221" s="2" customFormat="1" ht="14.25" x14ac:dyDescent="0.2"/>
    <row r="222" s="2" customFormat="1" ht="14.25" x14ac:dyDescent="0.2"/>
    <row r="223" s="2" customFormat="1" ht="14.25" x14ac:dyDescent="0.2"/>
    <row r="224" s="2" customFormat="1" ht="14.25" x14ac:dyDescent="0.2"/>
    <row r="225" s="2" customFormat="1" ht="14.25" x14ac:dyDescent="0.2"/>
    <row r="226" s="2" customFormat="1" ht="14.25" x14ac:dyDescent="0.2"/>
    <row r="227" s="2" customFormat="1" ht="14.25" x14ac:dyDescent="0.2"/>
    <row r="228" s="2" customFormat="1" ht="14.25" x14ac:dyDescent="0.2"/>
    <row r="229" s="2" customFormat="1" ht="14.25" x14ac:dyDescent="0.2"/>
    <row r="230" s="2" customFormat="1" ht="14.25" x14ac:dyDescent="0.2"/>
    <row r="231" s="2" customFormat="1" ht="14.25" x14ac:dyDescent="0.2"/>
    <row r="232" s="2" customFormat="1" ht="14.25" x14ac:dyDescent="0.2"/>
    <row r="233" s="2" customFormat="1" ht="14.25" x14ac:dyDescent="0.2"/>
    <row r="234" s="2" customFormat="1" ht="14.25" x14ac:dyDescent="0.2"/>
    <row r="235" s="2" customFormat="1" ht="14.25" x14ac:dyDescent="0.2"/>
    <row r="236" s="2" customFormat="1" ht="14.25" x14ac:dyDescent="0.2"/>
    <row r="237" s="2" customFormat="1" ht="14.25" x14ac:dyDescent="0.2"/>
    <row r="238" s="2" customFormat="1" ht="14.25" x14ac:dyDescent="0.2"/>
    <row r="239" s="2" customFormat="1" ht="14.25" x14ac:dyDescent="0.2"/>
    <row r="240" s="2" customFormat="1" ht="14.25" x14ac:dyDescent="0.2"/>
    <row r="241" s="2" customFormat="1" ht="14.25" x14ac:dyDescent="0.2"/>
    <row r="242" s="2" customFormat="1" ht="14.25" x14ac:dyDescent="0.2"/>
    <row r="243" s="2" customFormat="1" ht="14.25" x14ac:dyDescent="0.2"/>
    <row r="244" s="2" customFormat="1" ht="14.25" x14ac:dyDescent="0.2"/>
    <row r="245" s="2" customFormat="1" ht="14.25" x14ac:dyDescent="0.2"/>
    <row r="246" s="2" customFormat="1" ht="14.25" x14ac:dyDescent="0.2"/>
    <row r="247" s="2" customFormat="1" ht="14.25" x14ac:dyDescent="0.2"/>
    <row r="248" s="2" customFormat="1" ht="14.25" x14ac:dyDescent="0.2"/>
    <row r="249" s="2" customFormat="1" ht="14.25" x14ac:dyDescent="0.2"/>
    <row r="250" s="2" customFormat="1" ht="14.25" x14ac:dyDescent="0.2"/>
    <row r="251" s="2" customFormat="1" ht="14.25" x14ac:dyDescent="0.2"/>
    <row r="252" s="2" customFormat="1" ht="14.25" x14ac:dyDescent="0.2"/>
    <row r="253" s="2" customFormat="1" ht="14.25" x14ac:dyDescent="0.2"/>
    <row r="254" s="2" customFormat="1" ht="14.25" x14ac:dyDescent="0.2"/>
    <row r="255" s="2" customFormat="1" ht="14.25" x14ac:dyDescent="0.2"/>
    <row r="256" s="2" customFormat="1" ht="14.25" x14ac:dyDescent="0.2"/>
    <row r="257" spans="13:19" s="2" customFormat="1" ht="14.25" x14ac:dyDescent="0.2"/>
    <row r="258" spans="13:19" s="2" customFormat="1" ht="14.25" x14ac:dyDescent="0.2"/>
    <row r="259" spans="13:19" s="2" customFormat="1" ht="14.25" x14ac:dyDescent="0.2"/>
    <row r="260" spans="13:19" s="2" customFormat="1" ht="14.25" x14ac:dyDescent="0.2"/>
    <row r="261" spans="13:19" s="2" customFormat="1" ht="14.25" x14ac:dyDescent="0.2"/>
    <row r="262" spans="13:19" s="2" customFormat="1" ht="14.25" x14ac:dyDescent="0.2"/>
    <row r="263" spans="13:19" s="2" customFormat="1" ht="14.25" x14ac:dyDescent="0.2"/>
    <row r="264" spans="13:19" s="2" customFormat="1" ht="14.25" x14ac:dyDescent="0.2"/>
    <row r="265" spans="13:19" x14ac:dyDescent="0.25">
      <c r="M265" s="2"/>
      <c r="N265" s="2"/>
      <c r="O265" s="2"/>
      <c r="P265" s="2"/>
      <c r="Q265" s="2"/>
      <c r="R265" s="2"/>
      <c r="S265" s="2"/>
    </row>
    <row r="266" spans="13:19" x14ac:dyDescent="0.25">
      <c r="M266" s="2"/>
    </row>
  </sheetData>
  <customSheetViews>
    <customSheetView guid="{5F43FD16-4D4F-4635-A21C-F7E6A415B7CC}" scale="85" showPageBreaks="1" printArea="1" view="pageBreakPreview">
      <selection activeCell="E39" sqref="E39"/>
      <colBreaks count="1" manualBreakCount="1">
        <brk id="5" max="46" man="1"/>
      </colBreaks>
      <pageMargins left="1" right="1" top="1" bottom="1" header="0.7" footer="0.7"/>
      <pageSetup scale="90" fitToWidth="0" fitToHeight="0" orientation="portrait" r:id="rId1"/>
      <headerFooter>
        <oddHeader>&amp;L&amp;"Arial,Italic"&amp;9EXAMPLE 7 - GIRDER HAUNCH AND CAMBER
=================================================================================================&amp;R&amp;"Arial,Italic"&amp;9&amp;P</oddHeader>
        <oddFooter>&amp;L&amp;"Arial,Italic"&amp;9=================================================================================================
CDOT Bridge Design Manual&amp;R&amp;"Arial,Italic"&amp;9
January 2018</oddFooter>
      </headerFooter>
    </customSheetView>
    <customSheetView guid="{CCC1D563-184E-410B-A774-1B7582861C5B}" scale="85">
      <selection activeCell="E48" sqref="E48"/>
      <colBreaks count="4" manualBreakCount="4">
        <brk id="5" max="46" man="1"/>
        <brk id="12" max="48" man="1"/>
        <brk id="19" max="48" man="1"/>
        <brk id="23" max="46" man="1"/>
      </colBreaks>
      <pageMargins left="0.7" right="0.7" top="0.75" bottom="0.75" header="0.3" footer="0.3"/>
      <pageSetup fitToWidth="0" fitToHeight="0" orientation="portrait" r:id="rId2"/>
      <headerFooter>
        <oddHeader>&amp;L&amp;"-,Italic"&amp;9EXAMPLE 7 - GIRDER HAUNCHING AND CAMBER&amp;R&amp;"Arial,Italic"&amp;9&amp;P</oddHeader>
        <oddFooter>&amp;L&amp;"Arial,Italic"&amp;9CDOT Bridge Design Manual&amp;R&amp;"Arial,Italic"&amp;9January 2018</oddFooter>
      </headerFooter>
    </customSheetView>
    <customSheetView guid="{F3F55F98-B6AC-443D-B637-220EB8A7BE54}" scale="85" topLeftCell="A16">
      <selection activeCell="E48" sqref="E48"/>
      <colBreaks count="4" manualBreakCount="4">
        <brk id="5" max="46" man="1"/>
        <brk id="12" max="48" man="1"/>
        <brk id="19" max="48" man="1"/>
        <brk id="23" max="46" man="1"/>
      </colBreaks>
      <pageMargins left="0.7" right="0.7" top="0.75" bottom="0.75" header="0.3" footer="0.3"/>
      <pageSetup fitToWidth="0" fitToHeight="0" orientation="portrait" r:id="rId3"/>
      <headerFooter>
        <oddHeader>&amp;L&amp;"-,Italic"&amp;9EXAMPLE 7 - GIRDER HAUNCHING AND CAMBER&amp;R&amp;"Arial,Italic"&amp;9&amp;P</oddHeader>
        <oddFooter>&amp;L&amp;"Arial,Italic"&amp;9CDOT Bridge Design Manual&amp;R&amp;"Arial,Italic"&amp;9January 2018</oddFooter>
      </headerFooter>
    </customSheetView>
    <customSheetView guid="{B63FB9C2-9C65-4405-8774-4C12D953D9BB}" scale="85" showPageBreaks="1" printArea="1">
      <selection activeCell="E48" sqref="E48"/>
      <colBreaks count="4" manualBreakCount="4">
        <brk id="5" max="46" man="1"/>
        <brk id="12" max="48" man="1"/>
        <brk id="19" max="48" man="1"/>
        <brk id="23" max="46" man="1"/>
      </colBreaks>
      <pageMargins left="0.7" right="0.7" top="0.75" bottom="0.75" header="0.3" footer="0.3"/>
      <pageSetup fitToWidth="0" fitToHeight="0" orientation="portrait" r:id="rId4"/>
      <headerFooter>
        <oddHeader>&amp;L&amp;"-,Italic"&amp;9EXAMPLE 7 - GIRDER HAUNCHING AND CAMBER&amp;R&amp;"Arial,Italic"&amp;9&amp;P</oddHeader>
        <oddFooter>&amp;L&amp;"Arial,Italic"&amp;9CDOT Bridge Design Manual&amp;R&amp;"Arial,Italic"&amp;9January 2018</oddFooter>
      </headerFooter>
    </customSheetView>
  </customSheetViews>
  <mergeCells count="6">
    <mergeCell ref="T17:W17"/>
    <mergeCell ref="A4:E21"/>
    <mergeCell ref="M29:S29"/>
    <mergeCell ref="T30:W30"/>
    <mergeCell ref="M43:S43"/>
    <mergeCell ref="T38:W47"/>
  </mergeCells>
  <pageMargins left="1" right="1" top="1" bottom="1" header="0.7" footer="0.7"/>
  <pageSetup scale="90" fitToWidth="0" fitToHeight="0" orientation="portrait" r:id="rId5"/>
  <headerFooter>
    <oddHeader>&amp;L&amp;"Arial,Italic"&amp;9EXAMPLE 7 - GIRDER HAUNCH AND CAMBER
=================================================================================================&amp;R&amp;"Arial,Italic"&amp;9&amp;P</oddHeader>
    <oddFooter>&amp;L&amp;"Arial,Italic"&amp;9=================================================================================================
CDOT Bridge Design Manual&amp;R&amp;"Arial,Italic"&amp;9
January 2018</oddFooter>
  </headerFooter>
  <colBreaks count="1" manualBreakCount="1">
    <brk id="5" max="46" man="1"/>
  </colBreaks>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63"/>
  <sheetViews>
    <sheetView view="pageBreakPreview" zoomScale="85" zoomScaleNormal="100" zoomScaleSheetLayoutView="85" workbookViewId="0">
      <selection activeCell="I28" sqref="I28"/>
    </sheetView>
  </sheetViews>
  <sheetFormatPr defaultRowHeight="15" x14ac:dyDescent="0.25"/>
  <cols>
    <col min="1" max="1" width="12.28515625" customWidth="1"/>
    <col min="2" max="3" width="17.7109375" customWidth="1"/>
    <col min="4" max="4" width="6.5703125" customWidth="1"/>
    <col min="5" max="5" width="32.7109375" customWidth="1"/>
    <col min="6" max="6" width="47.7109375" customWidth="1"/>
    <col min="7" max="7" width="12.42578125" customWidth="1"/>
    <col min="8" max="8" width="10.5703125" customWidth="1"/>
    <col min="9" max="9" width="15.7109375" customWidth="1"/>
    <col min="10" max="10" width="46" customWidth="1"/>
    <col min="11" max="11" width="8.140625" customWidth="1"/>
    <col min="12" max="12" width="3.5703125" customWidth="1"/>
    <col min="13" max="13" width="9.28515625" customWidth="1"/>
    <col min="14" max="14" width="3.140625" customWidth="1"/>
    <col min="15" max="15" width="20.140625" customWidth="1"/>
    <col min="16" max="16" width="6.85546875" bestFit="1" customWidth="1"/>
  </cols>
  <sheetData>
    <row r="1" spans="1:17" ht="6" customHeight="1" x14ac:dyDescent="0.25">
      <c r="A1" s="11"/>
      <c r="B1" s="11"/>
      <c r="C1" s="11"/>
      <c r="D1" s="11"/>
      <c r="E1" s="11"/>
      <c r="F1" s="11"/>
      <c r="G1" s="11"/>
      <c r="H1" s="11"/>
      <c r="I1" s="11"/>
      <c r="J1" s="11"/>
    </row>
    <row r="2" spans="1:17" ht="15" customHeight="1" x14ac:dyDescent="0.25">
      <c r="C2" s="20" t="s">
        <v>52</v>
      </c>
      <c r="D2" s="20"/>
      <c r="E2" s="20"/>
      <c r="H2" s="11"/>
      <c r="I2" s="11"/>
      <c r="J2" s="15"/>
    </row>
    <row r="3" spans="1:17" ht="6" customHeight="1" x14ac:dyDescent="0.25">
      <c r="A3" s="11"/>
      <c r="B3" s="11"/>
      <c r="C3" s="11"/>
      <c r="D3" s="11"/>
      <c r="E3" s="11"/>
      <c r="F3" s="14"/>
      <c r="G3" s="14"/>
      <c r="H3" s="14"/>
      <c r="I3" s="14"/>
      <c r="J3" s="14"/>
      <c r="L3" s="2"/>
    </row>
    <row r="4" spans="1:17" ht="15" customHeight="1" x14ac:dyDescent="0.25">
      <c r="A4" s="60" t="s">
        <v>135</v>
      </c>
      <c r="B4" s="61"/>
      <c r="C4" s="61"/>
      <c r="D4" s="61"/>
      <c r="E4" s="61"/>
      <c r="F4" s="47" t="s">
        <v>137</v>
      </c>
      <c r="G4" s="11"/>
      <c r="H4" s="11"/>
      <c r="I4" s="11"/>
      <c r="J4" s="16" t="s">
        <v>133</v>
      </c>
      <c r="K4" s="18"/>
      <c r="L4" s="18"/>
      <c r="M4" s="18"/>
      <c r="N4" s="18"/>
    </row>
    <row r="5" spans="1:17" ht="15" customHeight="1" x14ac:dyDescent="0.25">
      <c r="A5" s="61"/>
      <c r="B5" s="61"/>
      <c r="C5" s="61"/>
      <c r="D5" s="61"/>
      <c r="E5" s="61"/>
      <c r="P5" s="2"/>
      <c r="Q5" s="2"/>
    </row>
    <row r="6" spans="1:17" ht="15" customHeight="1" x14ac:dyDescent="0.25">
      <c r="A6" s="61"/>
      <c r="B6" s="61"/>
      <c r="C6" s="61"/>
      <c r="D6" s="61"/>
      <c r="E6" s="61"/>
      <c r="F6" s="13" t="s">
        <v>22</v>
      </c>
      <c r="G6" s="11"/>
      <c r="H6" s="11"/>
      <c r="I6" s="11"/>
      <c r="J6" s="13" t="s">
        <v>41</v>
      </c>
      <c r="K6" s="11"/>
      <c r="L6" s="11"/>
      <c r="M6" s="11"/>
      <c r="N6" s="18"/>
      <c r="O6" s="2"/>
      <c r="P6" s="2"/>
      <c r="Q6" s="2"/>
    </row>
    <row r="7" spans="1:17" ht="15" customHeight="1" x14ac:dyDescent="0.25">
      <c r="A7" s="61"/>
      <c r="B7" s="61"/>
      <c r="C7" s="61"/>
      <c r="D7" s="61"/>
      <c r="E7" s="61"/>
      <c r="I7" s="11"/>
      <c r="J7" s="23" t="s">
        <v>120</v>
      </c>
      <c r="K7" s="30"/>
      <c r="L7" s="22"/>
      <c r="M7" s="22"/>
      <c r="N7" s="29"/>
      <c r="O7" s="28"/>
      <c r="Q7" s="2"/>
    </row>
    <row r="8" spans="1:17" ht="15" customHeight="1" x14ac:dyDescent="0.25">
      <c r="A8" s="61"/>
      <c r="B8" s="61"/>
      <c r="C8" s="61"/>
      <c r="D8" s="61"/>
      <c r="E8" s="61"/>
      <c r="F8" s="23" t="s">
        <v>111</v>
      </c>
      <c r="G8" s="30"/>
      <c r="H8" s="22"/>
      <c r="I8" s="11"/>
      <c r="J8" s="23" t="s">
        <v>100</v>
      </c>
      <c r="K8" s="44">
        <f>D43-D45-D46-G35</f>
        <v>7.3629999999999995</v>
      </c>
      <c r="L8" s="22" t="s">
        <v>0</v>
      </c>
      <c r="M8" s="31"/>
      <c r="N8" s="31"/>
      <c r="O8" s="31"/>
      <c r="Q8" s="2"/>
    </row>
    <row r="9" spans="1:17" ht="15" customHeight="1" x14ac:dyDescent="0.25">
      <c r="A9" s="61"/>
      <c r="B9" s="61"/>
      <c r="C9" s="61"/>
      <c r="D9" s="61"/>
      <c r="E9" s="61"/>
      <c r="F9" s="28"/>
      <c r="G9" s="31"/>
      <c r="H9" s="31"/>
      <c r="J9" s="28"/>
      <c r="K9" s="31"/>
      <c r="L9" s="31"/>
      <c r="M9" s="31"/>
      <c r="N9" s="31"/>
      <c r="O9" s="31"/>
    </row>
    <row r="10" spans="1:17" ht="15" customHeight="1" x14ac:dyDescent="0.25">
      <c r="A10" s="61"/>
      <c r="B10" s="61"/>
      <c r="C10" s="61"/>
      <c r="D10" s="61"/>
      <c r="E10" s="61"/>
      <c r="F10" s="23" t="s">
        <v>87</v>
      </c>
      <c r="G10" s="44">
        <f>D43-D45-D46</f>
        <v>5.0489999999999995</v>
      </c>
      <c r="H10" s="22" t="s">
        <v>0</v>
      </c>
      <c r="J10" s="23" t="s">
        <v>121</v>
      </c>
      <c r="K10" s="22"/>
      <c r="L10" s="31"/>
      <c r="M10" s="31"/>
      <c r="N10" s="31"/>
      <c r="O10" s="31"/>
      <c r="P10" s="2"/>
      <c r="Q10" s="7"/>
    </row>
    <row r="11" spans="1:17" ht="15" customHeight="1" thickBot="1" x14ac:dyDescent="0.3">
      <c r="A11" s="61"/>
      <c r="B11" s="61"/>
      <c r="C11" s="61"/>
      <c r="D11" s="61"/>
      <c r="E11" s="61"/>
      <c r="J11" s="28"/>
      <c r="K11" s="31"/>
      <c r="L11" s="31"/>
      <c r="M11" s="22"/>
      <c r="N11" s="29"/>
      <c r="O11" s="28"/>
      <c r="Q11" s="7"/>
    </row>
    <row r="12" spans="1:17" ht="15" customHeight="1" thickBot="1" x14ac:dyDescent="0.3">
      <c r="A12" s="61"/>
      <c r="B12" s="61"/>
      <c r="C12" s="61"/>
      <c r="D12" s="61"/>
      <c r="E12" s="61"/>
      <c r="F12" s="64" t="s">
        <v>125</v>
      </c>
      <c r="G12" s="65"/>
      <c r="H12" s="65"/>
      <c r="I12" s="66"/>
      <c r="J12" s="23" t="s">
        <v>102</v>
      </c>
      <c r="K12" s="44">
        <f>(D43+10*K8+D43)/12</f>
        <v>7.4691666666666663</v>
      </c>
      <c r="L12" s="22" t="s">
        <v>0</v>
      </c>
      <c r="M12" s="22"/>
      <c r="N12" s="48"/>
      <c r="O12" s="28"/>
      <c r="P12" s="2"/>
    </row>
    <row r="13" spans="1:17" ht="15" customHeight="1" x14ac:dyDescent="0.25">
      <c r="A13" s="61"/>
      <c r="B13" s="61"/>
      <c r="C13" s="61"/>
      <c r="D13" s="61"/>
      <c r="E13" s="61"/>
      <c r="J13" s="23" t="s">
        <v>122</v>
      </c>
      <c r="K13" s="25">
        <v>-2.0640000000000001</v>
      </c>
      <c r="L13" s="28" t="s">
        <v>40</v>
      </c>
      <c r="M13" s="22"/>
      <c r="N13" s="48"/>
      <c r="O13" s="28"/>
      <c r="P13" s="8"/>
    </row>
    <row r="14" spans="1:17" ht="15" customHeight="1" x14ac:dyDescent="0.25">
      <c r="A14" s="61"/>
      <c r="B14" s="61"/>
      <c r="C14" s="61"/>
      <c r="D14" s="61"/>
      <c r="E14" s="61"/>
      <c r="F14" s="13" t="s">
        <v>32</v>
      </c>
      <c r="G14" s="11"/>
      <c r="H14" s="11"/>
      <c r="I14" s="11"/>
      <c r="J14" s="23"/>
      <c r="K14" s="38"/>
      <c r="L14" s="22"/>
      <c r="M14" s="22"/>
      <c r="N14" s="48"/>
      <c r="O14" s="28"/>
    </row>
    <row r="15" spans="1:17" ht="15" customHeight="1" x14ac:dyDescent="0.25">
      <c r="A15" s="61"/>
      <c r="B15" s="61"/>
      <c r="C15" s="61"/>
      <c r="D15" s="61"/>
      <c r="E15" s="61"/>
      <c r="G15" s="11"/>
      <c r="H15" s="11"/>
      <c r="I15" s="11"/>
      <c r="J15" s="23" t="s">
        <v>35</v>
      </c>
      <c r="K15" s="30"/>
      <c r="L15" s="31"/>
      <c r="M15" s="22"/>
      <c r="N15" s="48"/>
      <c r="O15" s="28"/>
    </row>
    <row r="16" spans="1:17" ht="15" customHeight="1" x14ac:dyDescent="0.25">
      <c r="A16" s="61"/>
      <c r="B16" s="61"/>
      <c r="C16" s="61"/>
      <c r="D16" s="61"/>
      <c r="E16" s="61"/>
      <c r="F16" s="23" t="s">
        <v>112</v>
      </c>
      <c r="G16" s="31"/>
      <c r="H16" s="31"/>
      <c r="I16" s="22" t="s">
        <v>56</v>
      </c>
      <c r="J16" s="23" t="s">
        <v>35</v>
      </c>
      <c r="K16" s="37">
        <f>D46+G35+K13</f>
        <v>0.25</v>
      </c>
      <c r="L16" s="22" t="s">
        <v>0</v>
      </c>
      <c r="M16" s="22"/>
      <c r="N16" s="29"/>
      <c r="O16" s="28"/>
    </row>
    <row r="17" spans="1:15" ht="15" customHeight="1" x14ac:dyDescent="0.25">
      <c r="A17" s="61"/>
      <c r="B17" s="61"/>
      <c r="C17" s="61"/>
      <c r="D17" s="61"/>
      <c r="E17" s="61"/>
      <c r="F17" s="28"/>
      <c r="G17" s="31"/>
      <c r="H17" s="31"/>
      <c r="I17" s="31"/>
      <c r="J17" s="31"/>
      <c r="K17" s="31"/>
      <c r="L17" s="31"/>
      <c r="M17" s="31"/>
      <c r="N17" s="29"/>
      <c r="O17" s="28"/>
    </row>
    <row r="18" spans="1:15" ht="15" customHeight="1" thickBot="1" x14ac:dyDescent="0.3">
      <c r="A18" s="61"/>
      <c r="B18" s="61"/>
      <c r="C18" s="61"/>
      <c r="D18" s="61"/>
      <c r="E18" s="61"/>
      <c r="F18" s="23" t="s">
        <v>89</v>
      </c>
      <c r="G18" s="44">
        <f>(D43+10*G10+D43)/12</f>
        <v>5.5408333333333326</v>
      </c>
      <c r="H18" s="22" t="s">
        <v>0</v>
      </c>
      <c r="I18" s="22"/>
      <c r="J18" s="31"/>
      <c r="K18" s="31"/>
      <c r="L18" s="31"/>
      <c r="M18" s="22"/>
      <c r="N18" s="29"/>
      <c r="O18" s="28"/>
    </row>
    <row r="19" spans="1:15" ht="15" customHeight="1" thickBot="1" x14ac:dyDescent="0.3">
      <c r="A19" s="61"/>
      <c r="B19" s="61"/>
      <c r="C19" s="61"/>
      <c r="D19" s="61"/>
      <c r="E19" s="61"/>
      <c r="J19" s="64" t="s">
        <v>51</v>
      </c>
      <c r="K19" s="65"/>
      <c r="L19" s="65"/>
      <c r="M19" s="65"/>
      <c r="N19" s="65"/>
      <c r="O19" s="66"/>
    </row>
    <row r="20" spans="1:15" ht="15" customHeight="1" thickBot="1" x14ac:dyDescent="0.3">
      <c r="A20" s="61"/>
      <c r="B20" s="61"/>
      <c r="C20" s="61"/>
      <c r="D20" s="61"/>
      <c r="E20" s="61"/>
      <c r="F20" s="64" t="s">
        <v>113</v>
      </c>
      <c r="G20" s="65"/>
      <c r="H20" s="65"/>
      <c r="I20" s="66"/>
      <c r="J20" s="31"/>
      <c r="K20" s="31"/>
      <c r="L20" s="31"/>
      <c r="M20" s="31"/>
      <c r="N20" s="31"/>
      <c r="O20" s="31"/>
    </row>
    <row r="21" spans="1:15" ht="15" customHeight="1" x14ac:dyDescent="0.25">
      <c r="A21" s="61"/>
      <c r="B21" s="61"/>
      <c r="C21" s="61"/>
      <c r="D21" s="61"/>
      <c r="E21" s="61"/>
      <c r="J21" s="22" t="s">
        <v>104</v>
      </c>
      <c r="K21" s="29"/>
      <c r="L21" s="29"/>
      <c r="M21" s="29"/>
      <c r="N21" s="49"/>
      <c r="O21" s="49"/>
    </row>
    <row r="22" spans="1:15" ht="15" customHeight="1" x14ac:dyDescent="0.25">
      <c r="A22" s="61"/>
      <c r="B22" s="61"/>
      <c r="C22" s="61"/>
      <c r="D22" s="61"/>
      <c r="E22" s="61"/>
      <c r="F22" s="42" t="s">
        <v>115</v>
      </c>
      <c r="G22" s="31"/>
      <c r="H22" s="31"/>
      <c r="I22" s="31"/>
      <c r="J22" s="42" t="s">
        <v>126</v>
      </c>
      <c r="K22" s="29"/>
      <c r="L22" s="29"/>
      <c r="M22" s="29"/>
      <c r="N22" s="49"/>
      <c r="O22" s="49"/>
    </row>
    <row r="23" spans="1:15" ht="15" customHeight="1" x14ac:dyDescent="0.25">
      <c r="A23" s="19"/>
      <c r="B23" s="19"/>
      <c r="C23" s="19"/>
      <c r="D23" s="19"/>
      <c r="E23" s="19"/>
      <c r="F23" s="42" t="s">
        <v>116</v>
      </c>
      <c r="G23" s="31"/>
      <c r="H23" s="31"/>
      <c r="I23" s="31"/>
      <c r="J23" s="42" t="s">
        <v>123</v>
      </c>
      <c r="K23" s="31"/>
      <c r="L23" s="31"/>
      <c r="M23" s="31"/>
      <c r="N23" s="49"/>
      <c r="O23" s="49"/>
    </row>
    <row r="24" spans="1:15" ht="15" customHeight="1" x14ac:dyDescent="0.25">
      <c r="A24" s="11"/>
      <c r="B24" s="11"/>
      <c r="C24" s="11"/>
      <c r="D24" s="11"/>
      <c r="E24" s="11"/>
      <c r="F24" s="42" t="s">
        <v>114</v>
      </c>
      <c r="G24" s="22"/>
      <c r="H24" s="22"/>
      <c r="I24" s="22"/>
      <c r="J24" s="42" t="s">
        <v>107</v>
      </c>
      <c r="K24" s="45"/>
      <c r="L24" s="45"/>
      <c r="M24" s="45"/>
      <c r="N24" s="49"/>
      <c r="O24" s="49"/>
    </row>
    <row r="25" spans="1:15" ht="15" customHeight="1" x14ac:dyDescent="0.25">
      <c r="A25" s="11"/>
      <c r="B25" s="11"/>
      <c r="C25" s="11"/>
      <c r="D25" s="11"/>
      <c r="E25" s="11"/>
      <c r="F25" s="28"/>
      <c r="G25" s="31"/>
      <c r="H25" s="31"/>
      <c r="I25" s="31"/>
      <c r="J25" s="32"/>
      <c r="K25" s="31"/>
      <c r="L25" s="31"/>
      <c r="M25" s="31"/>
      <c r="N25" s="31"/>
      <c r="O25" s="31"/>
    </row>
    <row r="26" spans="1:15" ht="15" customHeight="1" x14ac:dyDescent="0.25">
      <c r="A26" s="11"/>
      <c r="B26" s="11"/>
      <c r="C26" s="11"/>
      <c r="D26" s="11"/>
      <c r="E26" s="11"/>
      <c r="F26" s="23" t="s">
        <v>117</v>
      </c>
      <c r="G26" s="31"/>
      <c r="H26" s="31"/>
      <c r="I26" s="22" t="s">
        <v>57</v>
      </c>
      <c r="J26" s="16" t="s">
        <v>134</v>
      </c>
    </row>
    <row r="27" spans="1:15" ht="15" customHeight="1" x14ac:dyDescent="0.25">
      <c r="A27" s="11"/>
      <c r="B27" s="11"/>
      <c r="C27" s="21" t="s">
        <v>9</v>
      </c>
      <c r="D27" s="11"/>
      <c r="E27" s="11"/>
      <c r="F27" s="31"/>
      <c r="G27" s="31"/>
      <c r="H27" s="31"/>
      <c r="I27" s="31"/>
      <c r="J27" s="60" t="s">
        <v>127</v>
      </c>
      <c r="K27" s="60"/>
      <c r="L27" s="60"/>
      <c r="M27" s="60"/>
      <c r="N27" s="60"/>
      <c r="O27" s="60"/>
    </row>
    <row r="28" spans="1:15" ht="15" customHeight="1" x14ac:dyDescent="0.25">
      <c r="A28" s="11"/>
      <c r="B28" s="11"/>
      <c r="D28" s="11"/>
      <c r="E28" s="11"/>
      <c r="F28" s="23" t="s">
        <v>118</v>
      </c>
      <c r="G28" s="44">
        <f>(D43+2*G10+D43)/4</f>
        <v>6.5244999999999997</v>
      </c>
      <c r="H28" s="22" t="s">
        <v>0</v>
      </c>
      <c r="I28" s="31"/>
      <c r="J28" s="60"/>
      <c r="K28" s="60"/>
      <c r="L28" s="60"/>
      <c r="M28" s="60"/>
      <c r="N28" s="60"/>
      <c r="O28" s="60"/>
    </row>
    <row r="29" spans="1:15" ht="15" customHeight="1" x14ac:dyDescent="0.25">
      <c r="A29" s="11"/>
      <c r="B29" s="11"/>
      <c r="D29" s="11"/>
      <c r="E29" s="11"/>
      <c r="F29" s="31"/>
      <c r="G29" s="31"/>
      <c r="H29" s="31"/>
      <c r="I29" s="31"/>
      <c r="J29" s="60"/>
      <c r="K29" s="60"/>
      <c r="L29" s="60"/>
      <c r="M29" s="60"/>
      <c r="N29" s="60"/>
      <c r="O29" s="60"/>
    </row>
    <row r="30" spans="1:15" ht="15" customHeight="1" x14ac:dyDescent="0.25">
      <c r="A30" s="11"/>
      <c r="B30" s="11"/>
      <c r="D30" s="11"/>
      <c r="E30" s="11"/>
      <c r="F30" s="13" t="s">
        <v>23</v>
      </c>
      <c r="G30" s="11"/>
      <c r="H30" s="11"/>
      <c r="I30" s="11"/>
      <c r="J30" s="60"/>
      <c r="K30" s="60"/>
      <c r="L30" s="60"/>
      <c r="M30" s="60"/>
      <c r="N30" s="60"/>
      <c r="O30" s="60"/>
    </row>
    <row r="31" spans="1:15" ht="15" customHeight="1" x14ac:dyDescent="0.25">
      <c r="A31" s="11"/>
      <c r="B31" s="11"/>
      <c r="D31" s="11"/>
      <c r="E31" s="11"/>
      <c r="F31" s="23" t="s">
        <v>93</v>
      </c>
      <c r="G31" s="22"/>
      <c r="H31" s="22"/>
      <c r="I31" s="22"/>
      <c r="J31" s="60"/>
      <c r="K31" s="60"/>
      <c r="L31" s="60"/>
      <c r="M31" s="60"/>
      <c r="N31" s="60"/>
      <c r="O31" s="60"/>
    </row>
    <row r="32" spans="1:15" ht="15" customHeight="1" x14ac:dyDescent="0.25">
      <c r="A32" s="11"/>
      <c r="B32" s="11"/>
      <c r="D32" s="11"/>
      <c r="E32" s="11"/>
      <c r="F32" s="23" t="s">
        <v>94</v>
      </c>
      <c r="G32" s="37">
        <f>MAX(0.5*D46, 1)</f>
        <v>2.3140000000000001</v>
      </c>
      <c r="H32" s="22" t="s">
        <v>0</v>
      </c>
      <c r="I32" s="31"/>
      <c r="J32" s="60"/>
      <c r="K32" s="60"/>
      <c r="L32" s="60"/>
      <c r="M32" s="60"/>
      <c r="N32" s="60"/>
      <c r="O32" s="60"/>
    </row>
    <row r="33" spans="1:15" ht="15" customHeight="1" x14ac:dyDescent="0.25">
      <c r="A33" s="11"/>
      <c r="B33" s="11"/>
      <c r="C33" s="11"/>
      <c r="D33" s="11"/>
      <c r="E33" s="11"/>
      <c r="F33" s="28"/>
      <c r="G33" s="31"/>
      <c r="H33" s="31"/>
      <c r="I33" s="31"/>
      <c r="J33" s="60"/>
      <c r="K33" s="60"/>
      <c r="L33" s="60"/>
      <c r="M33" s="60"/>
      <c r="N33" s="60"/>
      <c r="O33" s="60"/>
    </row>
    <row r="34" spans="1:15" ht="15" customHeight="1" x14ac:dyDescent="0.25">
      <c r="A34" s="11"/>
      <c r="B34" s="11"/>
      <c r="C34" s="11"/>
      <c r="D34" s="11"/>
      <c r="E34" s="11"/>
      <c r="F34" s="23" t="s">
        <v>95</v>
      </c>
      <c r="G34" s="22"/>
      <c r="H34" s="22"/>
      <c r="I34" s="22"/>
      <c r="J34" s="60"/>
      <c r="K34" s="60"/>
      <c r="L34" s="60"/>
      <c r="M34" s="60"/>
      <c r="N34" s="60"/>
      <c r="O34" s="60"/>
    </row>
    <row r="35" spans="1:15" ht="15" customHeight="1" x14ac:dyDescent="0.25">
      <c r="A35" s="11"/>
      <c r="B35" s="11"/>
      <c r="C35" s="11"/>
      <c r="D35" s="11"/>
      <c r="E35" s="11"/>
      <c r="F35" s="23" t="s">
        <v>96</v>
      </c>
      <c r="G35" s="37">
        <f>MIN(-0.5*D46,-1)</f>
        <v>-2.3140000000000001</v>
      </c>
      <c r="H35" s="22" t="s">
        <v>0</v>
      </c>
      <c r="I35" s="31"/>
      <c r="J35" s="60"/>
      <c r="K35" s="60"/>
      <c r="L35" s="60"/>
      <c r="M35" s="60"/>
      <c r="N35" s="60"/>
      <c r="O35" s="60"/>
    </row>
    <row r="36" spans="1:15" ht="15" customHeight="1" x14ac:dyDescent="0.25">
      <c r="A36" s="11"/>
      <c r="B36" s="11"/>
      <c r="C36" s="11"/>
      <c r="D36" s="11"/>
      <c r="E36" s="11"/>
      <c r="F36" s="28"/>
      <c r="G36" s="31"/>
      <c r="H36" s="31"/>
      <c r="I36" s="22"/>
      <c r="J36" s="60"/>
      <c r="K36" s="60"/>
      <c r="L36" s="60"/>
      <c r="M36" s="60"/>
      <c r="N36" s="60"/>
      <c r="O36" s="60"/>
    </row>
    <row r="37" spans="1:15" ht="15" customHeight="1" x14ac:dyDescent="0.25">
      <c r="A37" s="11"/>
      <c r="B37" s="11"/>
      <c r="C37" s="11"/>
      <c r="D37" s="11"/>
      <c r="E37" s="11"/>
      <c r="F37" s="13" t="s">
        <v>53</v>
      </c>
      <c r="H37" s="11"/>
      <c r="I37" s="11"/>
      <c r="J37" s="60"/>
      <c r="K37" s="60"/>
      <c r="L37" s="60"/>
      <c r="M37" s="60"/>
      <c r="N37" s="60"/>
      <c r="O37" s="60"/>
    </row>
    <row r="38" spans="1:15" ht="15" customHeight="1" x14ac:dyDescent="0.25">
      <c r="A38" s="11"/>
      <c r="B38" s="11"/>
      <c r="C38" s="21" t="s">
        <v>10</v>
      </c>
      <c r="D38" s="11"/>
      <c r="E38" s="11"/>
      <c r="F38" s="2"/>
      <c r="J38" s="60"/>
      <c r="K38" s="60"/>
      <c r="L38" s="60"/>
      <c r="M38" s="60"/>
      <c r="N38" s="60"/>
      <c r="O38" s="60"/>
    </row>
    <row r="39" spans="1:15" ht="15" customHeight="1" x14ac:dyDescent="0.25">
      <c r="A39" s="11"/>
      <c r="B39" s="11"/>
      <c r="D39" s="11"/>
      <c r="E39" s="11"/>
      <c r="F39" s="23" t="s">
        <v>11</v>
      </c>
      <c r="G39" s="38" t="s">
        <v>119</v>
      </c>
      <c r="H39" s="31"/>
      <c r="I39" s="31"/>
      <c r="J39" s="60"/>
      <c r="K39" s="60"/>
      <c r="L39" s="60"/>
      <c r="M39" s="60"/>
      <c r="N39" s="60"/>
      <c r="O39" s="60"/>
    </row>
    <row r="40" spans="1:15" ht="15" customHeight="1" x14ac:dyDescent="0.25">
      <c r="F40" s="23" t="s">
        <v>11</v>
      </c>
      <c r="G40" s="44">
        <f>G32</f>
        <v>2.3140000000000001</v>
      </c>
      <c r="H40" s="22" t="s">
        <v>0</v>
      </c>
      <c r="I40" s="31"/>
      <c r="J40" s="60"/>
      <c r="K40" s="60"/>
      <c r="L40" s="60"/>
      <c r="M40" s="60"/>
      <c r="N40" s="60"/>
      <c r="O40" s="60"/>
    </row>
    <row r="41" spans="1:15" ht="15" customHeight="1" thickBot="1" x14ac:dyDescent="0.3">
      <c r="A41" s="16" t="s">
        <v>136</v>
      </c>
      <c r="B41" s="13"/>
      <c r="C41" s="11"/>
      <c r="D41" s="11"/>
      <c r="E41" s="11"/>
      <c r="F41" s="31"/>
      <c r="G41" s="31"/>
      <c r="H41" s="31"/>
      <c r="I41" s="31"/>
      <c r="J41" s="60"/>
      <c r="K41" s="60"/>
      <c r="L41" s="60"/>
      <c r="M41" s="60"/>
      <c r="N41" s="60"/>
      <c r="O41" s="60"/>
    </row>
    <row r="42" spans="1:15" ht="15" customHeight="1" thickBot="1" x14ac:dyDescent="0.3">
      <c r="A42" s="22"/>
      <c r="B42" s="22"/>
      <c r="C42" s="23" t="s">
        <v>24</v>
      </c>
      <c r="D42" s="24">
        <v>100</v>
      </c>
      <c r="E42" s="22" t="s">
        <v>1</v>
      </c>
      <c r="F42" s="64" t="s">
        <v>55</v>
      </c>
      <c r="G42" s="65"/>
      <c r="H42" s="65"/>
      <c r="I42" s="66"/>
      <c r="J42" s="60"/>
      <c r="K42" s="60"/>
      <c r="L42" s="60"/>
      <c r="M42" s="60"/>
      <c r="N42" s="60"/>
      <c r="O42" s="60"/>
    </row>
    <row r="43" spans="1:15" ht="15" customHeight="1" x14ac:dyDescent="0.25">
      <c r="A43" s="22"/>
      <c r="B43" s="22"/>
      <c r="C43" s="23" t="s">
        <v>109</v>
      </c>
      <c r="D43" s="25">
        <v>8</v>
      </c>
      <c r="E43" s="22" t="s">
        <v>0</v>
      </c>
      <c r="J43" s="60"/>
      <c r="K43" s="60"/>
      <c r="L43" s="60"/>
      <c r="M43" s="60"/>
      <c r="N43" s="60"/>
      <c r="O43" s="60"/>
    </row>
    <row r="44" spans="1:15" ht="15" customHeight="1" x14ac:dyDescent="0.25">
      <c r="A44" s="22"/>
      <c r="B44" s="22"/>
      <c r="C44" s="23" t="s">
        <v>110</v>
      </c>
      <c r="D44" s="25">
        <v>5.5410000000000004</v>
      </c>
      <c r="E44" s="22" t="s">
        <v>30</v>
      </c>
      <c r="F44" s="63" t="s">
        <v>124</v>
      </c>
      <c r="G44" s="63"/>
      <c r="H44" s="63"/>
      <c r="I44" s="63"/>
    </row>
    <row r="45" spans="1:15" ht="15" customHeight="1" x14ac:dyDescent="0.25">
      <c r="A45" s="22"/>
      <c r="B45" s="22"/>
      <c r="C45" s="23" t="s">
        <v>61</v>
      </c>
      <c r="D45" s="25">
        <v>-1.677</v>
      </c>
      <c r="E45" s="28" t="s">
        <v>37</v>
      </c>
      <c r="F45" s="63"/>
      <c r="G45" s="63"/>
      <c r="H45" s="63"/>
      <c r="I45" s="63"/>
    </row>
    <row r="46" spans="1:15" s="2" customFormat="1" ht="15" customHeight="1" x14ac:dyDescent="0.2">
      <c r="A46" s="22"/>
      <c r="B46" s="22"/>
      <c r="C46" s="23" t="s">
        <v>62</v>
      </c>
      <c r="D46" s="25">
        <v>4.6280000000000001</v>
      </c>
      <c r="E46" s="50" t="s">
        <v>138</v>
      </c>
    </row>
    <row r="47" spans="1:15" s="2" customFormat="1" ht="15" customHeight="1" x14ac:dyDescent="0.2"/>
    <row r="48" spans="1:15" s="2" customFormat="1" ht="15" customHeight="1" x14ac:dyDescent="0.2"/>
    <row r="49" s="2" customFormat="1" ht="15" customHeight="1" x14ac:dyDescent="0.2"/>
    <row r="50" s="2" customFormat="1" ht="15" customHeight="1" x14ac:dyDescent="0.2"/>
    <row r="51" s="2" customFormat="1" ht="15" customHeight="1" x14ac:dyDescent="0.2"/>
    <row r="52" s="2" customFormat="1" ht="15" customHeight="1" x14ac:dyDescent="0.2"/>
    <row r="53" s="2" customFormat="1" ht="15" customHeight="1" x14ac:dyDescent="0.2"/>
    <row r="54" s="2" customFormat="1" ht="15" customHeight="1" x14ac:dyDescent="0.2"/>
    <row r="55" s="2" customFormat="1" ht="15" customHeight="1" x14ac:dyDescent="0.2"/>
    <row r="56" s="2" customFormat="1" ht="15" customHeight="1" x14ac:dyDescent="0.2"/>
    <row r="57" s="2" customFormat="1" ht="15" customHeight="1" x14ac:dyDescent="0.2"/>
    <row r="58" s="2" customFormat="1" ht="15" customHeight="1" x14ac:dyDescent="0.2"/>
    <row r="59" s="2" customFormat="1" ht="15" customHeight="1" x14ac:dyDescent="0.2"/>
    <row r="60" s="2" customFormat="1" ht="15" customHeight="1" x14ac:dyDescent="0.2"/>
    <row r="61" s="2" customFormat="1" ht="15" customHeight="1" x14ac:dyDescent="0.2"/>
    <row r="62" s="2" customFormat="1" ht="15" customHeight="1" x14ac:dyDescent="0.2"/>
    <row r="63" s="2" customFormat="1" ht="15" customHeight="1" x14ac:dyDescent="0.2"/>
    <row r="64" s="2" customFormat="1" ht="15" customHeight="1" x14ac:dyDescent="0.2"/>
    <row r="65" s="2" customFormat="1" ht="15" customHeight="1" x14ac:dyDescent="0.2"/>
    <row r="66" s="2" customFormat="1" ht="15" customHeight="1" x14ac:dyDescent="0.2"/>
    <row r="67" s="2" customFormat="1" ht="15" customHeight="1" x14ac:dyDescent="0.2"/>
    <row r="68" s="2" customFormat="1" ht="15" customHeight="1" x14ac:dyDescent="0.2"/>
    <row r="69" s="2" customFormat="1" ht="15" customHeight="1" x14ac:dyDescent="0.2"/>
    <row r="70" s="2" customFormat="1" ht="15" customHeight="1" x14ac:dyDescent="0.2"/>
    <row r="71" s="2" customFormat="1" ht="15" customHeight="1" x14ac:dyDescent="0.2"/>
    <row r="72" s="2" customFormat="1" ht="15" customHeight="1" x14ac:dyDescent="0.2"/>
    <row r="73" s="2" customFormat="1" ht="15" customHeight="1" x14ac:dyDescent="0.2"/>
    <row r="74" s="2" customFormat="1" ht="15" customHeight="1" x14ac:dyDescent="0.2"/>
    <row r="75" s="2" customFormat="1" ht="15" customHeight="1" x14ac:dyDescent="0.2"/>
    <row r="76" s="2" customFormat="1" ht="15" customHeight="1" x14ac:dyDescent="0.2"/>
    <row r="77" s="2" customFormat="1" ht="15" customHeight="1" x14ac:dyDescent="0.2"/>
    <row r="78" s="2" customFormat="1" ht="15" customHeight="1" x14ac:dyDescent="0.2"/>
    <row r="79" s="2" customFormat="1" ht="15" customHeight="1" x14ac:dyDescent="0.2"/>
    <row r="80" s="2" customFormat="1" ht="15" customHeight="1" x14ac:dyDescent="0.2"/>
    <row r="81" s="2" customFormat="1" ht="15" customHeight="1" x14ac:dyDescent="0.2"/>
    <row r="82" s="2" customFormat="1" ht="15" customHeight="1" x14ac:dyDescent="0.2"/>
    <row r="83" s="2" customFormat="1" ht="15" customHeight="1" x14ac:dyDescent="0.2"/>
    <row r="84" s="2" customFormat="1" ht="15" customHeight="1" x14ac:dyDescent="0.2"/>
    <row r="85" s="2" customFormat="1" ht="15" customHeight="1" x14ac:dyDescent="0.2"/>
    <row r="86" s="2" customFormat="1" ht="15" customHeight="1" x14ac:dyDescent="0.2"/>
    <row r="87" s="2" customFormat="1" ht="15" customHeight="1" x14ac:dyDescent="0.2"/>
    <row r="88" s="2" customFormat="1" ht="15" customHeight="1" x14ac:dyDescent="0.2"/>
    <row r="89" s="2" customFormat="1" ht="15" customHeight="1" x14ac:dyDescent="0.2"/>
    <row r="90" s="2" customFormat="1" ht="15" customHeight="1" x14ac:dyDescent="0.2"/>
    <row r="91" s="2" customFormat="1" ht="15" customHeight="1" x14ac:dyDescent="0.2"/>
    <row r="92" s="2" customFormat="1" ht="15" customHeight="1" x14ac:dyDescent="0.2"/>
    <row r="93" s="2" customFormat="1" ht="15" customHeight="1" x14ac:dyDescent="0.2"/>
    <row r="94" s="2" customFormat="1" ht="15" customHeight="1" x14ac:dyDescent="0.2"/>
    <row r="95" s="2" customFormat="1" ht="15" customHeight="1" x14ac:dyDescent="0.2"/>
    <row r="96" s="2" customFormat="1" ht="15" customHeight="1" x14ac:dyDescent="0.2"/>
    <row r="97" s="2" customFormat="1" ht="15" customHeight="1" x14ac:dyDescent="0.2"/>
    <row r="98" s="2" customFormat="1" ht="15" customHeight="1" x14ac:dyDescent="0.2"/>
    <row r="99" s="2" customFormat="1" ht="15" customHeight="1" x14ac:dyDescent="0.2"/>
    <row r="100" s="2" customFormat="1" ht="15" customHeight="1" x14ac:dyDescent="0.2"/>
    <row r="101" s="2" customFormat="1" ht="15" customHeight="1" x14ac:dyDescent="0.2"/>
    <row r="102" s="2" customFormat="1" ht="15" customHeight="1" x14ac:dyDescent="0.2"/>
    <row r="103" s="2" customFormat="1" ht="15" customHeight="1" x14ac:dyDescent="0.2"/>
    <row r="104" s="2" customFormat="1" ht="15" customHeight="1" x14ac:dyDescent="0.2"/>
    <row r="105" s="2" customFormat="1" ht="15" customHeight="1" x14ac:dyDescent="0.2"/>
    <row r="106" s="2" customFormat="1" ht="15" customHeight="1" x14ac:dyDescent="0.2"/>
    <row r="107" s="2" customFormat="1" ht="15" customHeight="1" x14ac:dyDescent="0.2"/>
    <row r="108" s="2" customFormat="1" ht="15" customHeight="1" x14ac:dyDescent="0.2"/>
    <row r="109" s="2" customFormat="1" ht="15" customHeight="1" x14ac:dyDescent="0.2"/>
    <row r="110" s="2" customFormat="1" ht="15" customHeight="1" x14ac:dyDescent="0.2"/>
    <row r="111" s="2" customFormat="1" ht="15" customHeight="1" x14ac:dyDescent="0.2"/>
    <row r="112" s="2" customFormat="1" ht="15" customHeight="1" x14ac:dyDescent="0.2"/>
    <row r="113" s="2" customFormat="1" ht="15" customHeight="1" x14ac:dyDescent="0.2"/>
    <row r="114" s="2" customFormat="1" ht="15" customHeight="1" x14ac:dyDescent="0.2"/>
    <row r="115" s="2" customFormat="1" ht="15" customHeight="1" x14ac:dyDescent="0.2"/>
    <row r="116" s="2" customFormat="1" ht="15" customHeight="1" x14ac:dyDescent="0.2"/>
    <row r="117" s="2" customFormat="1" ht="15" customHeight="1" x14ac:dyDescent="0.2"/>
    <row r="118" s="2" customFormat="1" ht="15" customHeight="1" x14ac:dyDescent="0.2"/>
    <row r="119" s="2" customFormat="1" ht="15" customHeight="1" x14ac:dyDescent="0.2"/>
    <row r="120" s="2" customFormat="1" ht="15" customHeight="1" x14ac:dyDescent="0.2"/>
    <row r="121" s="2" customFormat="1" ht="15" customHeight="1" x14ac:dyDescent="0.2"/>
    <row r="122" s="2" customFormat="1" ht="15" customHeight="1" x14ac:dyDescent="0.2"/>
    <row r="123" s="2" customFormat="1" ht="15" customHeight="1" x14ac:dyDescent="0.2"/>
    <row r="124" s="2" customFormat="1" ht="15" customHeight="1" x14ac:dyDescent="0.2"/>
    <row r="125" s="2" customFormat="1" ht="15" customHeight="1" x14ac:dyDescent="0.2"/>
    <row r="126" s="2" customFormat="1" ht="15" customHeight="1" x14ac:dyDescent="0.2"/>
    <row r="127" s="2" customFormat="1" ht="15" customHeight="1" x14ac:dyDescent="0.2"/>
    <row r="128" s="2" customFormat="1" ht="15" customHeight="1" x14ac:dyDescent="0.2"/>
    <row r="129" s="2" customFormat="1" ht="15" customHeight="1" x14ac:dyDescent="0.2"/>
    <row r="130" s="2" customFormat="1" ht="15" customHeight="1" x14ac:dyDescent="0.2"/>
    <row r="131" s="2" customFormat="1" ht="15" customHeight="1" x14ac:dyDescent="0.2"/>
    <row r="132" s="2" customFormat="1" ht="15" customHeight="1" x14ac:dyDescent="0.2"/>
    <row r="133" s="2" customFormat="1" ht="15" customHeight="1" x14ac:dyDescent="0.2"/>
    <row r="134" s="2" customFormat="1" ht="15" customHeight="1" x14ac:dyDescent="0.2"/>
    <row r="135" s="2" customFormat="1" ht="15" customHeight="1" x14ac:dyDescent="0.2"/>
    <row r="136" s="2" customFormat="1" ht="15" customHeight="1" x14ac:dyDescent="0.2"/>
    <row r="137" s="2" customFormat="1" ht="15" customHeight="1" x14ac:dyDescent="0.2"/>
    <row r="138" s="2" customFormat="1" ht="15" customHeight="1" x14ac:dyDescent="0.2"/>
    <row r="139" s="2" customFormat="1" ht="15" customHeight="1" x14ac:dyDescent="0.2"/>
    <row r="140" s="2" customFormat="1" ht="15" customHeight="1" x14ac:dyDescent="0.2"/>
    <row r="141" s="2" customFormat="1" ht="15" customHeight="1" x14ac:dyDescent="0.2"/>
    <row r="142" s="2" customFormat="1" ht="15" customHeight="1" x14ac:dyDescent="0.2"/>
    <row r="143" s="2" customFormat="1" ht="15" customHeight="1" x14ac:dyDescent="0.2"/>
    <row r="144" s="2" customFormat="1" ht="15" customHeight="1" x14ac:dyDescent="0.2"/>
    <row r="145" s="2" customFormat="1" ht="15" customHeight="1" x14ac:dyDescent="0.2"/>
    <row r="146" s="2" customFormat="1" ht="15" customHeight="1" x14ac:dyDescent="0.2"/>
    <row r="147" s="2" customFormat="1" ht="15" customHeight="1" x14ac:dyDescent="0.2"/>
    <row r="148" s="2" customFormat="1" ht="15" customHeight="1" x14ac:dyDescent="0.2"/>
    <row r="149" s="2" customFormat="1" ht="15" customHeight="1" x14ac:dyDescent="0.2"/>
    <row r="150" s="2" customFormat="1" ht="15" customHeight="1" x14ac:dyDescent="0.2"/>
    <row r="151" s="2" customFormat="1" ht="15" customHeight="1" x14ac:dyDescent="0.2"/>
    <row r="152" s="2" customFormat="1" ht="15" customHeight="1" x14ac:dyDescent="0.2"/>
    <row r="153" s="2" customFormat="1" ht="15" customHeight="1" x14ac:dyDescent="0.2"/>
    <row r="154" s="2" customFormat="1" ht="15" customHeight="1" x14ac:dyDescent="0.2"/>
    <row r="155" s="2" customFormat="1" ht="15" customHeight="1" x14ac:dyDescent="0.2"/>
    <row r="156" s="2" customFormat="1" ht="15" customHeight="1" x14ac:dyDescent="0.2"/>
    <row r="157" s="2" customFormat="1" ht="15" customHeight="1" x14ac:dyDescent="0.2"/>
    <row r="158" s="2" customFormat="1" ht="15" customHeight="1" x14ac:dyDescent="0.2"/>
    <row r="159" s="2" customFormat="1" ht="15" customHeight="1" x14ac:dyDescent="0.2"/>
    <row r="160" s="2" customFormat="1" ht="15" customHeight="1" x14ac:dyDescent="0.2"/>
    <row r="161" s="2" customFormat="1" ht="15" customHeight="1" x14ac:dyDescent="0.2"/>
    <row r="162" s="2" customFormat="1" ht="15" customHeight="1" x14ac:dyDescent="0.2"/>
    <row r="163" s="2" customFormat="1" ht="15" customHeight="1" x14ac:dyDescent="0.2"/>
    <row r="164" s="2" customFormat="1" ht="15" customHeight="1" x14ac:dyDescent="0.2"/>
    <row r="165" s="2" customFormat="1" ht="15" customHeight="1" x14ac:dyDescent="0.2"/>
    <row r="166" s="2" customFormat="1" ht="14.25" x14ac:dyDescent="0.2"/>
    <row r="167" s="2" customFormat="1" ht="14.25" x14ac:dyDescent="0.2"/>
    <row r="168" s="2" customFormat="1" ht="14.25" x14ac:dyDescent="0.2"/>
    <row r="169" s="2" customFormat="1" ht="14.25" x14ac:dyDescent="0.2"/>
    <row r="170" s="2" customFormat="1" ht="14.25" x14ac:dyDescent="0.2"/>
    <row r="171" s="2" customFormat="1" ht="14.25" x14ac:dyDescent="0.2"/>
    <row r="172" s="2" customFormat="1" ht="14.25" x14ac:dyDescent="0.2"/>
    <row r="173" s="2" customFormat="1" ht="14.25" x14ac:dyDescent="0.2"/>
    <row r="174" s="2" customFormat="1" ht="14.25" x14ac:dyDescent="0.2"/>
    <row r="175" s="2" customFormat="1" ht="14.25" x14ac:dyDescent="0.2"/>
    <row r="176" s="2" customFormat="1" ht="14.25" x14ac:dyDescent="0.2"/>
    <row r="177" s="2" customFormat="1" ht="14.25" x14ac:dyDescent="0.2"/>
    <row r="178" s="2" customFormat="1" ht="14.25" x14ac:dyDescent="0.2"/>
    <row r="179" s="2" customFormat="1" ht="14.25" x14ac:dyDescent="0.2"/>
    <row r="180" s="2" customFormat="1" ht="14.25" x14ac:dyDescent="0.2"/>
    <row r="181" s="2" customFormat="1" ht="14.25" x14ac:dyDescent="0.2"/>
    <row r="182" s="2" customFormat="1" ht="14.25" x14ac:dyDescent="0.2"/>
    <row r="183" s="2" customFormat="1" ht="14.25" x14ac:dyDescent="0.2"/>
    <row r="184" s="2" customFormat="1" ht="14.25" x14ac:dyDescent="0.2"/>
    <row r="185" s="2" customFormat="1" ht="14.25" x14ac:dyDescent="0.2"/>
    <row r="186" s="2" customFormat="1" ht="14.25" x14ac:dyDescent="0.2"/>
    <row r="187" s="2" customFormat="1" ht="14.25" x14ac:dyDescent="0.2"/>
    <row r="188" s="2" customFormat="1" ht="14.25" x14ac:dyDescent="0.2"/>
    <row r="189" s="2" customFormat="1" ht="14.25" x14ac:dyDescent="0.2"/>
    <row r="190" s="2" customFormat="1" ht="14.25" x14ac:dyDescent="0.2"/>
    <row r="191" s="2" customFormat="1" ht="14.25" x14ac:dyDescent="0.2"/>
    <row r="192" s="2" customFormat="1" ht="14.25" x14ac:dyDescent="0.2"/>
    <row r="193" s="2" customFormat="1" ht="14.25" x14ac:dyDescent="0.2"/>
    <row r="194" s="2" customFormat="1" ht="14.25" x14ac:dyDescent="0.2"/>
    <row r="195" s="2" customFormat="1" ht="14.25" x14ac:dyDescent="0.2"/>
    <row r="196" s="2" customFormat="1" ht="14.25" x14ac:dyDescent="0.2"/>
    <row r="197" s="2" customFormat="1" ht="14.25" x14ac:dyDescent="0.2"/>
    <row r="198" s="2" customFormat="1" ht="14.25" x14ac:dyDescent="0.2"/>
    <row r="199" s="2" customFormat="1" ht="14.25" x14ac:dyDescent="0.2"/>
    <row r="200" s="2" customFormat="1" ht="14.25" x14ac:dyDescent="0.2"/>
    <row r="201" s="2" customFormat="1" ht="14.25" x14ac:dyDescent="0.2"/>
    <row r="202" s="2" customFormat="1" ht="14.25" x14ac:dyDescent="0.2"/>
    <row r="203" s="2" customFormat="1" ht="14.25" x14ac:dyDescent="0.2"/>
    <row r="204" s="2" customFormat="1" ht="14.25" x14ac:dyDescent="0.2"/>
    <row r="205" s="2" customFormat="1" ht="14.25" x14ac:dyDescent="0.2"/>
    <row r="206" s="2" customFormat="1" ht="14.25" x14ac:dyDescent="0.2"/>
    <row r="207" s="2" customFormat="1" ht="14.25" x14ac:dyDescent="0.2"/>
    <row r="208" s="2" customFormat="1" ht="14.25" x14ac:dyDescent="0.2"/>
    <row r="209" s="2" customFormat="1" ht="14.25" x14ac:dyDescent="0.2"/>
    <row r="210" s="2" customFormat="1" ht="14.25" x14ac:dyDescent="0.2"/>
    <row r="211" s="2" customFormat="1" ht="14.25" x14ac:dyDescent="0.2"/>
    <row r="212" s="2" customFormat="1" ht="14.25" x14ac:dyDescent="0.2"/>
    <row r="213" s="2" customFormat="1" ht="14.25" x14ac:dyDescent="0.2"/>
    <row r="214" s="2" customFormat="1" ht="14.25" x14ac:dyDescent="0.2"/>
    <row r="215" s="2" customFormat="1" ht="14.25" x14ac:dyDescent="0.2"/>
    <row r="216" s="2" customFormat="1" ht="14.25" x14ac:dyDescent="0.2"/>
    <row r="217" s="2" customFormat="1" ht="14.25" x14ac:dyDescent="0.2"/>
    <row r="218" s="2" customFormat="1" ht="14.25" x14ac:dyDescent="0.2"/>
    <row r="219" s="2" customFormat="1" ht="14.25" x14ac:dyDescent="0.2"/>
    <row r="220" s="2" customFormat="1" ht="14.25" x14ac:dyDescent="0.2"/>
    <row r="221" s="2" customFormat="1" ht="14.25" x14ac:dyDescent="0.2"/>
    <row r="222" s="2" customFormat="1" ht="14.25" x14ac:dyDescent="0.2"/>
    <row r="223" s="2" customFormat="1" ht="14.25" x14ac:dyDescent="0.2"/>
    <row r="224" s="2" customFormat="1" ht="14.25" x14ac:dyDescent="0.2"/>
    <row r="225" s="2" customFormat="1" ht="14.25" x14ac:dyDescent="0.2"/>
    <row r="226" s="2" customFormat="1" ht="14.25" x14ac:dyDescent="0.2"/>
    <row r="227" s="2" customFormat="1" ht="14.25" x14ac:dyDescent="0.2"/>
    <row r="228" s="2" customFormat="1" ht="14.25" x14ac:dyDescent="0.2"/>
    <row r="229" s="2" customFormat="1" ht="14.25" x14ac:dyDescent="0.2"/>
    <row r="230" s="2" customFormat="1" ht="14.25" x14ac:dyDescent="0.2"/>
    <row r="231" s="2" customFormat="1" ht="14.25" x14ac:dyDescent="0.2"/>
    <row r="232" s="2" customFormat="1" ht="14.25" x14ac:dyDescent="0.2"/>
    <row r="233" s="2" customFormat="1" ht="14.25" x14ac:dyDescent="0.2"/>
    <row r="234" s="2" customFormat="1" ht="14.25" x14ac:dyDescent="0.2"/>
    <row r="235" s="2" customFormat="1" ht="14.25" x14ac:dyDescent="0.2"/>
    <row r="236" s="2" customFormat="1" ht="14.25" x14ac:dyDescent="0.2"/>
    <row r="237" s="2" customFormat="1" ht="14.25" x14ac:dyDescent="0.2"/>
    <row r="238" s="2" customFormat="1" ht="14.25" x14ac:dyDescent="0.2"/>
    <row r="239" s="2" customFormat="1" ht="14.25" x14ac:dyDescent="0.2"/>
    <row r="240" s="2" customFormat="1" ht="14.25" x14ac:dyDescent="0.2"/>
    <row r="241" s="2" customFormat="1" ht="14.25" x14ac:dyDescent="0.2"/>
    <row r="242" s="2" customFormat="1" ht="14.25" x14ac:dyDescent="0.2"/>
    <row r="243" s="2" customFormat="1" ht="14.25" x14ac:dyDescent="0.2"/>
    <row r="244" s="2" customFormat="1" ht="14.25" x14ac:dyDescent="0.2"/>
    <row r="245" s="2" customFormat="1" ht="14.25" x14ac:dyDescent="0.2"/>
    <row r="246" s="2" customFormat="1" ht="14.25" x14ac:dyDescent="0.2"/>
    <row r="247" s="2" customFormat="1" ht="14.25" x14ac:dyDescent="0.2"/>
    <row r="248" s="2" customFormat="1" ht="14.25" x14ac:dyDescent="0.2"/>
    <row r="249" s="2" customFormat="1" ht="14.25" x14ac:dyDescent="0.2"/>
    <row r="250" s="2" customFormat="1" ht="14.25" x14ac:dyDescent="0.2"/>
    <row r="251" s="2" customFormat="1" ht="14.25" x14ac:dyDescent="0.2"/>
    <row r="252" s="2" customFormat="1" ht="14.25" x14ac:dyDescent="0.2"/>
    <row r="253" s="2" customFormat="1" ht="14.25" x14ac:dyDescent="0.2"/>
    <row r="254" s="2" customFormat="1" ht="14.25" x14ac:dyDescent="0.2"/>
    <row r="255" s="2" customFormat="1" ht="14.25" x14ac:dyDescent="0.2"/>
    <row r="256" s="2" customFormat="1" ht="14.25" x14ac:dyDescent="0.2"/>
    <row r="257" s="2" customFormat="1" ht="14.25" x14ac:dyDescent="0.2"/>
    <row r="258" s="2" customFormat="1" ht="14.25" x14ac:dyDescent="0.2"/>
    <row r="259" s="2" customFormat="1" ht="14.25" x14ac:dyDescent="0.2"/>
    <row r="260" s="2" customFormat="1" ht="14.25" x14ac:dyDescent="0.2"/>
    <row r="261" s="2" customFormat="1" ht="14.25" x14ac:dyDescent="0.2"/>
    <row r="262" s="2" customFormat="1" ht="14.25" x14ac:dyDescent="0.2"/>
    <row r="263" s="2" customFormat="1" ht="14.25" x14ac:dyDescent="0.2"/>
  </sheetData>
  <customSheetViews>
    <customSheetView guid="{5F43FD16-4D4F-4635-A21C-F7E6A415B7CC}" scale="85" showPageBreaks="1" printArea="1" view="pageBreakPreview">
      <selection activeCell="I28" sqref="I28"/>
      <colBreaks count="2" manualBreakCount="2">
        <brk id="5" max="45" man="1"/>
        <brk id="9" max="45" man="1"/>
      </colBreaks>
      <pageMargins left="1" right="1" top="1" bottom="1" header="0.7" footer="0.7"/>
      <pageSetup scale="93" fitToWidth="0" fitToHeight="0" orientation="portrait" r:id="rId1"/>
      <headerFooter>
        <oddHeader>&amp;L&amp;"Arial,Italic"&amp;9EXAMPLE 7 - GIRDER HAUNCH AND CAMBER
==============================================================================================&amp;R&amp;"Arial,Italic"&amp;9&amp;P</oddHeader>
        <oddFooter>&amp;L&amp;"Arial,Italic"&amp;9==============================================================================================
CDOT Bridge Design Manual&amp;R&amp;"Arial,Italic"&amp;9
January 2018</oddFooter>
      </headerFooter>
    </customSheetView>
    <customSheetView guid="{CCC1D563-184E-410B-A774-1B7582861C5B}" scale="85" showPageBreaks="1" printArea="1" view="pageBreakPreview">
      <selection activeCell="A5" sqref="A5:E23"/>
      <colBreaks count="2" manualBreakCount="2">
        <brk id="5" max="46" man="1"/>
        <brk id="9" max="46" man="1"/>
      </colBreaks>
      <pageMargins left="0.7" right="0.7" top="0.75" bottom="0.75" header="0.3" footer="0.3"/>
      <pageSetup fitToWidth="0" fitToHeight="0" orientation="portrait" r:id="rId2"/>
      <headerFooter>
        <oddHeader>&amp;L&amp;"Arial,Italic"&amp;9EXAMPLE 7 - GIRDER HAUNCHING AND CAMBER
=============================================================================================&amp;R&amp;"Arial,Italic"&amp;9&amp;P</oddHeader>
        <oddFooter>&amp;L&amp;"Arial,Italic"&amp;9CDOT Bridge Design Manual&amp;R&amp;"Arial,Italic"&amp;9January 2017</oddFooter>
      </headerFooter>
    </customSheetView>
    <customSheetView guid="{F3F55F98-B6AC-443D-B637-220EB8A7BE54}" scale="85" showPageBreaks="1" printArea="1" view="pageBreakPreview">
      <selection activeCell="E50" sqref="E50"/>
      <colBreaks count="2" manualBreakCount="2">
        <brk id="5" max="46" man="1"/>
        <brk id="9" max="46" man="1"/>
      </colBreaks>
      <pageMargins left="0.7" right="0.7" top="0.75" bottom="0.75" header="0.3" footer="0.3"/>
      <pageSetup fitToWidth="0" fitToHeight="0" orientation="portrait" r:id="rId3"/>
      <headerFooter>
        <oddHeader>&amp;L&amp;"Arial,Italic"&amp;9EXAMPLE 7 - GIRDER HAUNCHING AND CAMBER&amp;R&amp;"Arial,Italic"&amp;9&amp;P</oddHeader>
        <oddFooter>&amp;L&amp;"Arial,Italic"&amp;9CDOT Bridge Design Manual&amp;R&amp;"Arial,Italic"&amp;9January 2017</oddFooter>
      </headerFooter>
    </customSheetView>
    <customSheetView guid="{B63FB9C2-9C65-4405-8774-4C12D953D9BB}" scale="85" showPageBreaks="1" printArea="1" view="pageBreakPreview">
      <selection activeCell="A5" sqref="A5:E23"/>
      <colBreaks count="2" manualBreakCount="2">
        <brk id="5" max="46" man="1"/>
        <brk id="9" max="46" man="1"/>
      </colBreaks>
      <pageMargins left="0.7" right="0.7" top="0.75" bottom="0.75" header="0.3" footer="0.3"/>
      <pageSetup fitToWidth="0" fitToHeight="0" orientation="portrait" r:id="rId4"/>
      <headerFooter>
        <oddHeader>&amp;L&amp;"Arial,Italic"&amp;9EXAMPLE 7 - GIRDER HAUNCHING AND CAMBER&amp;R&amp;"Arial,Italic"&amp;9&amp;P</oddHeader>
        <oddFooter>&amp;L&amp;"Arial,Italic"&amp;9CDOT Bridge Design Manual&amp;R&amp;"Arial,Italic"&amp;9January 2017</oddFooter>
      </headerFooter>
    </customSheetView>
  </customSheetViews>
  <mergeCells count="7">
    <mergeCell ref="F44:I45"/>
    <mergeCell ref="A4:E22"/>
    <mergeCell ref="F12:I12"/>
    <mergeCell ref="J19:O19"/>
    <mergeCell ref="J27:O43"/>
    <mergeCell ref="F20:I20"/>
    <mergeCell ref="F42:I42"/>
  </mergeCells>
  <pageMargins left="1" right="1" top="1" bottom="1" header="0.7" footer="0.7"/>
  <pageSetup scale="93" fitToWidth="0" fitToHeight="0" orientation="portrait" r:id="rId5"/>
  <headerFooter>
    <oddHeader>&amp;L&amp;"Arial,Italic"&amp;9EXAMPLE 7 - GIRDER HAUNCH AND CAMBER
==============================================================================================&amp;R&amp;"Arial,Italic"&amp;9&amp;P</oddHeader>
    <oddFooter>&amp;L&amp;"Arial,Italic"&amp;9==============================================================================================
CDOT Bridge Design Manual&amp;R&amp;"Arial,Italic"&amp;9
January 2018</oddFooter>
  </headerFooter>
  <colBreaks count="2" manualBreakCount="2">
    <brk id="5" max="45" man="1"/>
    <brk id="9" max="45" man="1"/>
  </colBreaks>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C7E8B7246111D4DB2BE2C40E42B7620" ma:contentTypeVersion="2" ma:contentTypeDescription="Create a new document." ma:contentTypeScope="" ma:versionID="07da4fb35082ebc6bdc6a2f8a6bb56fb">
  <xsd:schema xmlns:xsd="http://www.w3.org/2001/XMLSchema" xmlns:xs="http://www.w3.org/2001/XMLSchema" xmlns:p="http://schemas.microsoft.com/office/2006/metadata/properties" xmlns:ns2="0907a159-0fe6-4ba9-ba66-7f4fa5426275" targetNamespace="http://schemas.microsoft.com/office/2006/metadata/properties" ma:root="true" ma:fieldsID="00b9c077db80652f0754f6c5e65393f8" ns2:_="">
    <xsd:import namespace="0907a159-0fe6-4ba9-ba66-7f4fa54262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07a159-0fe6-4ba9-ba66-7f4fa5426275"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6C044F2-DCC2-4D79-B7A8-B391D90273DE}">
  <ds:schemaRef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0907a159-0fe6-4ba9-ba66-7f4fa5426275"/>
    <ds:schemaRef ds:uri="http://www.w3.org/XML/1998/namespace"/>
    <ds:schemaRef ds:uri="http://purl.org/dc/terms/"/>
  </ds:schemaRefs>
</ds:datastoreItem>
</file>

<file path=customXml/itemProps2.xml><?xml version="1.0" encoding="utf-8"?>
<ds:datastoreItem xmlns:ds="http://schemas.openxmlformats.org/officeDocument/2006/customXml" ds:itemID="{A4100FB2-75F6-41B5-9DA7-85AA042082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907a159-0fe6-4ba9-ba66-7f4fa54262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EF53FF1-7E68-455F-81AF-0B9271EB700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BT</vt:lpstr>
      <vt:lpstr>SBS BX</vt:lpstr>
      <vt:lpstr>BT!Print_Area</vt:lpstr>
      <vt:lpstr>'SBS BX'!Print_Area</vt:lpstr>
      <vt:lpstr>BT!Print_Titles</vt:lpstr>
      <vt:lpstr>'SBS BX'!Print_Titles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 Metzger</dc:creator>
  <cp:lastModifiedBy>Abraham, Samuel</cp:lastModifiedBy>
  <cp:lastPrinted>2024-02-27T22:51:40Z</cp:lastPrinted>
  <dcterms:created xsi:type="dcterms:W3CDTF">2016-03-28T17:16:13Z</dcterms:created>
  <dcterms:modified xsi:type="dcterms:W3CDTF">2024-02-27T22:52:07Z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0x010100CC7E8B7246111D4DB2BE2C40E42B7620</vt:lpwstr>
  </property>
</Properties>
</file>