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Z:\011 Rating and Standards 0223\Active Projects\Design Manual Updates\Working Area\"/>
    </mc:Choice>
  </mc:AlternateContent>
  <xr:revisionPtr revIDLastSave="0" documentId="13_ncr:1_{D0BB454D-00FD-4794-A7F6-60B0C256C3A0}" xr6:coauthVersionLast="47" xr6:coauthVersionMax="47" xr10:uidLastSave="{00000000-0000-0000-0000-000000000000}"/>
  <bookViews>
    <workbookView xWindow="38290" yWindow="-110" windowWidth="38620" windowHeight="21820" xr2:uid="{00000000-000D-0000-FFFF-FFFF00000000}"/>
  </bookViews>
  <sheets>
    <sheet name="BT" sheetId="1" r:id="rId1"/>
    <sheet name="Bar data" sheetId="2" r:id="rId2"/>
  </sheets>
  <externalReferences>
    <externalReference r:id="rId3"/>
  </externalReferences>
  <definedNames>
    <definedName name="A">BT!$E$48</definedName>
    <definedName name="bardata">'Bar data'!$C$4:$F$14</definedName>
    <definedName name="Fullbardata">'[1]Super, Appr. Slab, Pier 2 Qtys'!$O$139:$Z$149</definedName>
    <definedName name="H">BT!$E$43</definedName>
    <definedName name="L">BT!$E$47</definedName>
    <definedName name="_xlnm.Print_Area" localSheetId="0">BT!$B$2:$I$207</definedName>
    <definedName name="S">BT!$E$45</definedName>
    <definedName name="Z_B99E92AE_12F8_4982_9948_21DB27D0F7B1_.wvu.PrintArea" localSheetId="0" hidden="1">BT!$B$2:$I$207</definedName>
  </definedNames>
  <calcPr calcId="191029"/>
  <customWorkbookViews>
    <customWorkbookView name="McGuire, Brendan - Personal View" guid="{B99E92AE-12F8-4982-9948-21DB27D0F7B1}" mergeInterval="0" personalView="1" xWindow="-1917" yWindow="2" windowWidth="1918" windowHeight="103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0" i="1" l="1"/>
  <c r="E55" i="1" l="1"/>
  <c r="F109" i="1" s="1"/>
  <c r="F111" i="1" l="1"/>
  <c r="E189" i="1" l="1"/>
  <c r="E202" i="1"/>
  <c r="E192" i="1"/>
  <c r="E179" i="1"/>
  <c r="F115" i="1"/>
  <c r="E138" i="1" s="1"/>
  <c r="F113" i="1"/>
  <c r="E137" i="1" s="1"/>
  <c r="E96" i="1" l="1"/>
  <c r="E78" i="1" l="1"/>
  <c r="E80" i="1" s="1"/>
  <c r="E86" i="1" l="1"/>
  <c r="E102" i="1" l="1"/>
  <c r="E191" i="1" s="1"/>
  <c r="E88" i="1"/>
  <c r="E178" i="1" s="1"/>
  <c r="E84" i="1"/>
  <c r="E100" i="1"/>
  <c r="E98" i="1"/>
  <c r="E123" i="1" l="1"/>
  <c r="E125" i="1" s="1"/>
  <c r="E92" i="1"/>
  <c r="E183" i="1" s="1"/>
  <c r="E187" i="1" s="1"/>
  <c r="E90" i="1"/>
  <c r="E119" i="1"/>
  <c r="E121" i="1" s="1"/>
  <c r="E106" i="1"/>
  <c r="E196" i="1" s="1"/>
  <c r="E200" i="1" s="1"/>
  <c r="E181" i="1" l="1"/>
  <c r="E185" i="1" s="1"/>
  <c r="E104" i="1"/>
  <c r="E194" i="1" l="1"/>
  <c r="E198" i="1" s="1"/>
</calcChain>
</file>

<file path=xl/sharedStrings.xml><?xml version="1.0" encoding="utf-8"?>
<sst xmlns="http://schemas.openxmlformats.org/spreadsheetml/2006/main" count="148" uniqueCount="100">
  <si>
    <t>degrees</t>
  </si>
  <si>
    <t>kft</t>
  </si>
  <si>
    <t>kip</t>
  </si>
  <si>
    <t>kcf</t>
  </si>
  <si>
    <t>size</t>
  </si>
  <si>
    <t>area</t>
  </si>
  <si>
    <t>weight</t>
  </si>
  <si>
    <t>dia</t>
  </si>
  <si>
    <t>for at-rest pressure</t>
  </si>
  <si>
    <t>Effective Fluid Weight, W</t>
  </si>
  <si>
    <t>Self Weight:</t>
  </si>
  <si>
    <t>Effective Surcharge height, S'</t>
  </si>
  <si>
    <t>Wingwall Height, H =</t>
  </si>
  <si>
    <t>End Height, h =</t>
  </si>
  <si>
    <t>Wingwall Length, L =</t>
  </si>
  <si>
    <t>Abutment Width, A =</t>
  </si>
  <si>
    <t>Tz, Service</t>
  </si>
  <si>
    <t>Tz, Ultimate</t>
  </si>
  <si>
    <t>kft/ft</t>
  </si>
  <si>
    <t>Figure 1 - Wingwall Elevation</t>
  </si>
  <si>
    <t>Figure 2 - Partial Plan</t>
  </si>
  <si>
    <t>Figure 4 - Primary Horizontal Reinforcement</t>
  </si>
  <si>
    <t>Figure 3 - Horizontal Load Geometry</t>
  </si>
  <si>
    <t>Figure 6 - Abutment Eccentricities</t>
  </si>
  <si>
    <t>My, Service</t>
  </si>
  <si>
    <t>Mx, Service</t>
  </si>
  <si>
    <t>My, Ultimate</t>
  </si>
  <si>
    <t>Mx, Ultimate</t>
  </si>
  <si>
    <t>AASHTO             Eq. 3.11.5.2-1</t>
  </si>
  <si>
    <t>Primary Horizontal Reinforcement</t>
  </si>
  <si>
    <t>Top Horizontal Reinforcement</t>
  </si>
  <si>
    <t>Figure 5 - Top Horizontal Reinforcement</t>
  </si>
  <si>
    <t>Live Load Surcharge Height, S =</t>
  </si>
  <si>
    <t xml:space="preserve">• </t>
  </si>
  <si>
    <t>BDM 11.3.6.2</t>
  </si>
  <si>
    <t xml:space="preserve">The abutment width along the skew, A' </t>
  </si>
  <si>
    <t>AASHTO 3.4.1</t>
  </si>
  <si>
    <t>The backfill is assumed to be sufficiently drained so that hydrostatic pressure does not develop.</t>
  </si>
  <si>
    <t>Wingwall Reinforcement Details</t>
  </si>
  <si>
    <t>At-rest earth pressure is required for skewed wingwalls per BDM Section 11.3.6.2.</t>
  </si>
  <si>
    <t>Per BDM Section 11.3.6.2, a portion of the earth pressure acting on the buried part of the wingwall may be neglected, as shown in Figure 1 below. Equations are provided to assist in calculating the resultant wingwall force effects from the trapezoidal shape of earth pressure.</t>
  </si>
  <si>
    <t>The 20 ft. length (measured as shown in Figures 1 &amp; 2) used in Example 8 is the maximum length permitted for cantilevered wingwalls per BDM Section 11.3.6.1.</t>
  </si>
  <si>
    <t>Wall Thickness, t =</t>
  </si>
  <si>
    <t>kcf (CDOT Class 1)</t>
  </si>
  <si>
    <t>ft.</t>
  </si>
  <si>
    <t>Service Limit State:</t>
  </si>
  <si>
    <t>ft., from back face of abutment</t>
  </si>
  <si>
    <t>ft., from top of wall</t>
  </si>
  <si>
    <t>Strength Limit State:</t>
  </si>
  <si>
    <t>Problem Statement</t>
  </si>
  <si>
    <t>Assumptions</t>
  </si>
  <si>
    <t>Givens</t>
  </si>
  <si>
    <t>Calculations</t>
  </si>
  <si>
    <t>Earth Pressure</t>
  </si>
  <si>
    <t>Design Section A Summary</t>
  </si>
  <si>
    <t>kft/ft.</t>
  </si>
  <si>
    <t>These moments are used to design the required top reinforcing bars in the wingwall for a section of width t and depth of H. Per calculations not shown, the primary horizontal reinforcing provided above is sufficient to resist the imposed moment; no additional bars are needed.</t>
  </si>
  <si>
    <t>Design Section B Summary</t>
  </si>
  <si>
    <t>The shear, tension, torsion, and bi-axial moments summarized above are concurrent and must be resisted by the abutment. Careful detailing is required to provide adequate capacity and sufficient reinforcement development at Design Section B. See Figure 11-13 of the BDM for reinforcement details at the wingwall/abutment interface.</t>
  </si>
  <si>
    <t>Conclusion</t>
  </si>
  <si>
    <t>Example 8 covers the design of a wingwall cantilevered off a standard CDOT integral abutment. The example illustrates the following items:</t>
  </si>
  <si>
    <t>Example 8 assumes that no settlement of the backfill is anticipated. See BDM Section 11.3.6.1 for guidance when significant settlement is expected.</t>
  </si>
  <si>
    <t>Nominal depth of live load surcharge is increased to account for the difference in load factors</t>
  </si>
  <si>
    <t>These moments are used to design the primary horizontal reinforcement along the inside face of the wingwall for a 1 ft. wide section with a depth of t. For example calculations of reinforced concrete design, see BDM Design Examples 6 and 11. Per calculations not shown, #8 bars at 6 in. spacing are selected as primary reinforcing. All wingwall reinforcement is required to be corrosion resistant, in accordance with BDM Section 5.4.5.</t>
  </si>
  <si>
    <t xml:space="preserve">Earth pressure and dead loads are ultimately transferred to, and must be resisted by, the abutment and its supporting foundation elements. This section resolves earth pressure and self-weight forces into design forces and moments about centroidal axes of the abutment, and at Design Section B (see Figure 2). </t>
  </si>
  <si>
    <t xml:space="preserve">EXAMPLE 8: CANTILEVER WINGWALL DESIGN LOADS </t>
  </si>
  <si>
    <t>Force effects are summarized at the two design sections shown in Figure 2. Design Section A is the critical design section for the wingwall. Design Section B summarizes the force-effects transferred to the abutment .</t>
  </si>
  <si>
    <t>This design example shows the primary calculations needed to develop design forces for a cantilever wingwall supported by an integral abutment. While all force effects were calculated for completeness, it is noted that for this example the following force effects are negligible: self-weight shear at sections A &amp; B, self-weight moment M_wall at Section A, and earth pressure moment Mx at Section B.
Other configurations, such as a cantilever wingwall attached to a semi-integral abutment cap, need to resist the same loading as illustrated in this design example. However, in this case, the structural section available to resist the wingwall forces is reduced because the wingwall is supported only by the abutment cap. It is noted that the aforementioned force effects that are typically inconsequential for an integral abutment are more critical for this configuration.</t>
  </si>
  <si>
    <t>See Figures 11.6-1, 11.6-2, and 11.7-1 of the Bridge Detail Manual for additional wingwall reinforcement details, including development of top and primary horizontal bars into the abutment.</t>
  </si>
  <si>
    <r>
      <t>The example wingwall is skewed 30</t>
    </r>
    <r>
      <rPr>
        <sz val="9"/>
        <color theme="1"/>
        <rFont val="Calibri"/>
        <family val="2"/>
      </rPr>
      <t>°</t>
    </r>
    <r>
      <rPr>
        <sz val="9"/>
        <color theme="1"/>
        <rFont val="Arial"/>
        <family val="2"/>
      </rPr>
      <t>, which is the maximum allowed for an integral abutment per BDM Section 11.3.1.</t>
    </r>
  </si>
  <si>
    <r>
      <t xml:space="preserve">Skew Angle, </t>
    </r>
    <r>
      <rPr>
        <sz val="9"/>
        <color theme="1"/>
        <rFont val="Calibri"/>
        <family val="2"/>
        <scheme val="minor"/>
      </rPr>
      <t xml:space="preserve">θ = </t>
    </r>
  </si>
  <si>
    <r>
      <t xml:space="preserve">Backfill Unit Weight, </t>
    </r>
    <r>
      <rPr>
        <sz val="9"/>
        <color theme="1"/>
        <rFont val="Calibri"/>
        <family val="2"/>
        <scheme val="minor"/>
      </rPr>
      <t>γ</t>
    </r>
    <r>
      <rPr>
        <vertAlign val="superscript"/>
        <sz val="9"/>
        <color theme="1"/>
        <rFont val="Calibri"/>
        <family val="2"/>
        <scheme val="minor"/>
      </rPr>
      <t>1</t>
    </r>
    <r>
      <rPr>
        <sz val="9"/>
        <color theme="1"/>
        <rFont val="Calibri"/>
        <family val="2"/>
        <scheme val="minor"/>
      </rPr>
      <t xml:space="preserve"> =</t>
    </r>
  </si>
  <si>
    <r>
      <t>Angle of Internal Friction of Backfill, Φ</t>
    </r>
    <r>
      <rPr>
        <vertAlign val="superscript"/>
        <sz val="9"/>
        <color theme="1"/>
        <rFont val="Calibri"/>
        <family val="2"/>
        <scheme val="minor"/>
      </rPr>
      <t>1</t>
    </r>
    <r>
      <rPr>
        <sz val="9"/>
        <color theme="1"/>
        <rFont val="Calibri"/>
        <family val="2"/>
        <scheme val="minor"/>
      </rPr>
      <t xml:space="preserve"> =</t>
    </r>
  </si>
  <si>
    <r>
      <t>Dead Load Factor, γ</t>
    </r>
    <r>
      <rPr>
        <vertAlign val="subscript"/>
        <sz val="9"/>
        <color theme="1"/>
        <rFont val="Calibri"/>
        <family val="2"/>
        <scheme val="minor"/>
      </rPr>
      <t>DC</t>
    </r>
    <r>
      <rPr>
        <sz val="9"/>
        <color theme="1"/>
        <rFont val="Calibri"/>
        <family val="2"/>
        <scheme val="minor"/>
      </rPr>
      <t xml:space="preserve"> =</t>
    </r>
  </si>
  <si>
    <r>
      <t>Horizontal Earth Pressure Factor, γ</t>
    </r>
    <r>
      <rPr>
        <vertAlign val="subscript"/>
        <sz val="9"/>
        <color theme="1"/>
        <rFont val="Calibri"/>
        <family val="2"/>
        <scheme val="minor"/>
      </rPr>
      <t>EH</t>
    </r>
    <r>
      <rPr>
        <sz val="9"/>
        <color theme="1"/>
        <rFont val="Calibri"/>
        <family val="2"/>
        <scheme val="minor"/>
      </rPr>
      <t xml:space="preserve"> =</t>
    </r>
  </si>
  <si>
    <r>
      <t>Live Load Surcharge Factor,  γ</t>
    </r>
    <r>
      <rPr>
        <vertAlign val="subscript"/>
        <sz val="9"/>
        <color theme="1"/>
        <rFont val="Calibri"/>
        <family val="2"/>
        <scheme val="minor"/>
      </rPr>
      <t>LS</t>
    </r>
    <r>
      <rPr>
        <sz val="9"/>
        <color theme="1"/>
        <rFont val="Calibri"/>
        <family val="2"/>
        <scheme val="minor"/>
      </rPr>
      <t xml:space="preserve"> =</t>
    </r>
  </si>
  <si>
    <r>
      <t xml:space="preserve">Unit Weight of Concrete, </t>
    </r>
    <r>
      <rPr>
        <sz val="9"/>
        <color theme="1"/>
        <rFont val="Calibri"/>
        <family val="2"/>
        <scheme val="minor"/>
      </rPr>
      <t>γ</t>
    </r>
    <r>
      <rPr>
        <vertAlign val="subscript"/>
        <sz val="9"/>
        <color theme="1"/>
        <rFont val="Calibri"/>
        <family val="2"/>
        <scheme val="minor"/>
      </rPr>
      <t>c</t>
    </r>
    <r>
      <rPr>
        <sz val="9"/>
        <color theme="1"/>
        <rFont val="Calibri"/>
        <family val="2"/>
        <scheme val="minor"/>
      </rPr>
      <t xml:space="preserve"> =</t>
    </r>
  </si>
  <si>
    <r>
      <rPr>
        <vertAlign val="superscript"/>
        <sz val="9"/>
        <color theme="1"/>
        <rFont val="Calibri"/>
        <family val="2"/>
        <scheme val="minor"/>
      </rPr>
      <t>1</t>
    </r>
    <r>
      <rPr>
        <i/>
        <sz val="9"/>
        <color theme="1"/>
        <rFont val="Calibri"/>
        <family val="2"/>
        <scheme val="minor"/>
      </rPr>
      <t>Provided by Geotechnical Engineer.</t>
    </r>
  </si>
  <si>
    <r>
      <t xml:space="preserve">Earth pressure moments are calculated about the </t>
    </r>
    <r>
      <rPr>
        <i/>
        <sz val="9"/>
        <color theme="1"/>
        <rFont val="Arial"/>
        <family val="2"/>
      </rPr>
      <t>A</t>
    </r>
    <r>
      <rPr>
        <sz val="9"/>
        <color theme="1"/>
        <rFont val="Arial"/>
        <family val="2"/>
      </rPr>
      <t xml:space="preserve"> and </t>
    </r>
    <r>
      <rPr>
        <i/>
        <sz val="9"/>
        <color theme="1"/>
        <rFont val="Arial"/>
        <family val="2"/>
      </rPr>
      <t>C</t>
    </r>
    <r>
      <rPr>
        <sz val="9"/>
        <color theme="1"/>
        <rFont val="Arial"/>
        <family val="2"/>
      </rPr>
      <t xml:space="preserve"> axes shown in Figure 3. The total thrust, P, due to horizontal earth pressure and live load surcharge, is also calculated and located. The following equations are adopted from a Caltrans design aid; the derivations are not provided.</t>
    </r>
  </si>
  <si>
    <r>
      <t>At-rest Lateral Earth Pressure Coefficient, k</t>
    </r>
    <r>
      <rPr>
        <vertAlign val="subscript"/>
        <sz val="9"/>
        <color theme="1"/>
        <rFont val="Calibri"/>
        <family val="2"/>
        <scheme val="minor"/>
      </rPr>
      <t>0</t>
    </r>
  </si>
  <si>
    <r>
      <t>Service Moment, M</t>
    </r>
    <r>
      <rPr>
        <vertAlign val="subscript"/>
        <sz val="9"/>
        <color theme="1"/>
        <rFont val="Calibri"/>
        <family val="2"/>
        <scheme val="minor"/>
      </rPr>
      <t>S_AA</t>
    </r>
  </si>
  <si>
    <r>
      <t>Service Moment, M</t>
    </r>
    <r>
      <rPr>
        <vertAlign val="subscript"/>
        <sz val="9"/>
        <color theme="1"/>
        <rFont val="Calibri"/>
        <family val="2"/>
        <scheme val="minor"/>
      </rPr>
      <t>S_CC</t>
    </r>
  </si>
  <si>
    <r>
      <t>Service Thrust, P</t>
    </r>
    <r>
      <rPr>
        <vertAlign val="subscript"/>
        <sz val="9"/>
        <color theme="1"/>
        <rFont val="Calibri"/>
        <family val="2"/>
        <scheme val="minor"/>
      </rPr>
      <t>S</t>
    </r>
  </si>
  <si>
    <r>
      <t>Ultimate Moment, M</t>
    </r>
    <r>
      <rPr>
        <vertAlign val="subscript"/>
        <sz val="9"/>
        <color theme="1"/>
        <rFont val="Calibri"/>
        <family val="2"/>
        <scheme val="minor"/>
      </rPr>
      <t>U_AA</t>
    </r>
  </si>
  <si>
    <r>
      <t>Ultimate Moment, M</t>
    </r>
    <r>
      <rPr>
        <vertAlign val="subscript"/>
        <sz val="9"/>
        <color theme="1"/>
        <rFont val="Calibri"/>
        <family val="2"/>
        <scheme val="minor"/>
      </rPr>
      <t>U_CC</t>
    </r>
  </si>
  <si>
    <r>
      <t>Ultimate Thrust, P</t>
    </r>
    <r>
      <rPr>
        <vertAlign val="subscript"/>
        <sz val="9"/>
        <color theme="1"/>
        <rFont val="Calibri"/>
        <family val="2"/>
        <scheme val="minor"/>
      </rPr>
      <t>U</t>
    </r>
  </si>
  <si>
    <r>
      <t>Service Wall Weight, V</t>
    </r>
    <r>
      <rPr>
        <vertAlign val="subscript"/>
        <sz val="9"/>
        <color theme="1"/>
        <rFont val="Calibri"/>
        <family val="2"/>
        <scheme val="minor"/>
      </rPr>
      <t>S</t>
    </r>
  </si>
  <si>
    <r>
      <t>Ultimate Wall Weight, V</t>
    </r>
    <r>
      <rPr>
        <vertAlign val="subscript"/>
        <sz val="9"/>
        <color theme="1"/>
        <rFont val="Calibri"/>
        <family val="2"/>
        <scheme val="minor"/>
      </rPr>
      <t>U</t>
    </r>
  </si>
  <si>
    <r>
      <t>Service Moment at Design Section A, M</t>
    </r>
    <r>
      <rPr>
        <vertAlign val="subscript"/>
        <sz val="9"/>
        <color theme="1"/>
        <rFont val="Calibri"/>
        <family val="2"/>
        <scheme val="minor"/>
      </rPr>
      <t>S_wall</t>
    </r>
  </si>
  <si>
    <r>
      <t>Ultimate Moment at Design Section A, M</t>
    </r>
    <r>
      <rPr>
        <vertAlign val="subscript"/>
        <sz val="9"/>
        <color theme="1"/>
        <rFont val="Calibri"/>
        <family val="2"/>
        <scheme val="minor"/>
      </rPr>
      <t>U_wall</t>
    </r>
  </si>
  <si>
    <r>
      <t>M</t>
    </r>
    <r>
      <rPr>
        <vertAlign val="subscript"/>
        <sz val="9"/>
        <color theme="1"/>
        <rFont val="Calibri"/>
        <family val="2"/>
        <scheme val="minor"/>
      </rPr>
      <t>S_AA</t>
    </r>
  </si>
  <si>
    <r>
      <t>M</t>
    </r>
    <r>
      <rPr>
        <vertAlign val="subscript"/>
        <sz val="9"/>
        <color theme="1"/>
        <rFont val="Calibri"/>
        <family val="2"/>
        <scheme val="minor"/>
      </rPr>
      <t>S_AA</t>
    </r>
    <r>
      <rPr>
        <sz val="9"/>
        <color theme="1"/>
        <rFont val="Calibri"/>
        <family val="2"/>
        <scheme val="minor"/>
      </rPr>
      <t>, per ft.</t>
    </r>
  </si>
  <si>
    <r>
      <t>M</t>
    </r>
    <r>
      <rPr>
        <vertAlign val="subscript"/>
        <sz val="9"/>
        <color theme="1"/>
        <rFont val="Calibri"/>
        <family val="2"/>
        <scheme val="minor"/>
      </rPr>
      <t>U_AA</t>
    </r>
  </si>
  <si>
    <r>
      <t>M</t>
    </r>
    <r>
      <rPr>
        <vertAlign val="subscript"/>
        <sz val="9"/>
        <color theme="1"/>
        <rFont val="Calibri"/>
        <family val="2"/>
        <scheme val="minor"/>
      </rPr>
      <t>U_AA</t>
    </r>
    <r>
      <rPr>
        <sz val="9"/>
        <color theme="1"/>
        <rFont val="Calibri"/>
        <family val="2"/>
        <scheme val="minor"/>
      </rPr>
      <t>, per ft.</t>
    </r>
  </si>
  <si>
    <r>
      <t>M</t>
    </r>
    <r>
      <rPr>
        <vertAlign val="subscript"/>
        <sz val="9"/>
        <color theme="1"/>
        <rFont val="Calibri"/>
        <family val="2"/>
        <scheme val="minor"/>
      </rPr>
      <t>S_wall</t>
    </r>
  </si>
  <si>
    <r>
      <t>M</t>
    </r>
    <r>
      <rPr>
        <vertAlign val="subscript"/>
        <sz val="9"/>
        <color theme="1"/>
        <rFont val="Calibri"/>
        <family val="2"/>
        <scheme val="minor"/>
      </rPr>
      <t>U_wall</t>
    </r>
  </si>
  <si>
    <r>
      <t>Tension, P</t>
    </r>
    <r>
      <rPr>
        <vertAlign val="subscript"/>
        <sz val="9"/>
        <color theme="1"/>
        <rFont val="Calibri"/>
        <family val="2"/>
        <scheme val="minor"/>
      </rPr>
      <t>s</t>
    </r>
  </si>
  <si>
    <r>
      <t>Shear, V</t>
    </r>
    <r>
      <rPr>
        <vertAlign val="subscript"/>
        <sz val="9"/>
        <color theme="1"/>
        <rFont val="Calibri"/>
        <family val="2"/>
        <scheme val="minor"/>
      </rPr>
      <t>s</t>
    </r>
  </si>
  <si>
    <r>
      <t>Tension, P</t>
    </r>
    <r>
      <rPr>
        <vertAlign val="subscript"/>
        <sz val="9"/>
        <color theme="1"/>
        <rFont val="Calibri"/>
        <family val="2"/>
        <scheme val="minor"/>
      </rPr>
      <t>u</t>
    </r>
  </si>
  <si>
    <r>
      <t>Shear, V</t>
    </r>
    <r>
      <rPr>
        <vertAlign val="subscript"/>
        <sz val="9"/>
        <color theme="1"/>
        <rFont val="Calibri"/>
        <family val="2"/>
        <scheme val="minor"/>
      </rPr>
      <t>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</si>
</sst>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
    <numFmt numFmtId="166" formatCode="\=\ 0.00"/>
    <numFmt numFmtId="167" formatCode="\=\ 0"/>
    <numFmt numFmtId="168" formatCode="\=\ 0.000"/>
    <numFmt numFmtId="169" formatCode="\=\ 0.0"/>
  </numFmts>
  <fonts count="21" x14ac:knownFonts="1">
    <font>
      <sz val="11"/>
      <color theme="1"/>
      <name val="Calibri"/>
      <family val="2"/>
      <scheme val="minor"/>
    </font>
    <font>
      <sz val="11"/>
      <color rgb="FF3F3F76"/>
      <name val="Calibri"/>
      <family val="2"/>
      <scheme val="minor"/>
    </font>
    <font>
      <sz val="10"/>
      <name val="Arial"/>
      <family val="2"/>
    </font>
    <font>
      <b/>
      <u/>
      <sz val="11"/>
      <color theme="1"/>
      <name val="Arial"/>
      <family val="2"/>
    </font>
    <font>
      <sz val="11"/>
      <color theme="1"/>
      <name val="Arial"/>
      <family val="2"/>
    </font>
    <font>
      <u/>
      <sz val="11"/>
      <color theme="1"/>
      <name val="Arial"/>
      <family val="2"/>
    </font>
    <font>
      <b/>
      <sz val="11"/>
      <color theme="1"/>
      <name val="Arial"/>
      <family val="2"/>
    </font>
    <font>
      <i/>
      <sz val="11"/>
      <color theme="1"/>
      <name val="Arial"/>
      <family val="2"/>
    </font>
    <font>
      <sz val="11"/>
      <color theme="1"/>
      <name val="Calibri"/>
      <family val="2"/>
      <scheme val="minor"/>
    </font>
    <font>
      <b/>
      <sz val="10"/>
      <color theme="1"/>
      <name val="Arial"/>
      <family val="2"/>
    </font>
    <font>
      <sz val="9"/>
      <color theme="1"/>
      <name val="Arial"/>
      <family val="2"/>
    </font>
    <font>
      <sz val="9"/>
      <color theme="1"/>
      <name val="Calibri"/>
      <family val="2"/>
    </font>
    <font>
      <u/>
      <sz val="9"/>
      <color theme="1"/>
      <name val="Arial"/>
      <family val="2"/>
    </font>
    <font>
      <sz val="9"/>
      <name val="Arial"/>
      <family val="2"/>
    </font>
    <font>
      <sz val="9"/>
      <color theme="1"/>
      <name val="Calibri"/>
      <family val="2"/>
      <scheme val="minor"/>
    </font>
    <font>
      <vertAlign val="superscript"/>
      <sz val="9"/>
      <color theme="1"/>
      <name val="Calibri"/>
      <family val="2"/>
      <scheme val="minor"/>
    </font>
    <font>
      <vertAlign val="subscript"/>
      <sz val="9"/>
      <color theme="1"/>
      <name val="Calibri"/>
      <family val="2"/>
      <scheme val="minor"/>
    </font>
    <font>
      <vertAlign val="superscript"/>
      <sz val="9"/>
      <color theme="1"/>
      <name val="Arial"/>
      <family val="2"/>
    </font>
    <font>
      <i/>
      <sz val="9"/>
      <color theme="1"/>
      <name val="Arial"/>
      <family val="2"/>
    </font>
    <font>
      <i/>
      <sz val="9"/>
      <color theme="1"/>
      <name val="Calibri"/>
      <family val="2"/>
      <scheme val="minor"/>
    </font>
    <font>
      <b/>
      <sz val="9"/>
      <color theme="1"/>
      <name val="Arial"/>
      <family val="2"/>
    </font>
  </fonts>
  <fills count="4">
    <fill>
      <patternFill patternType="none"/>
    </fill>
    <fill>
      <patternFill patternType="gray125"/>
    </fill>
    <fill>
      <patternFill patternType="solid">
        <fgColor rgb="FFFFCC99"/>
      </patternFill>
    </fill>
    <fill>
      <patternFill patternType="solid">
        <fgColor theme="0" tint="-0.249977111117893"/>
        <bgColor indexed="64"/>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1" fillId="2" borderId="1" applyNumberFormat="0" applyAlignment="0" applyProtection="0"/>
    <xf numFmtId="0" fontId="2" fillId="0" borderId="0"/>
  </cellStyleXfs>
  <cellXfs count="63">
    <xf numFmtId="0" fontId="0" fillId="0" borderId="0" xfId="0"/>
    <xf numFmtId="0" fontId="0" fillId="0" borderId="0" xfId="0" applyAlignment="1">
      <alignment horizontal="center"/>
    </xf>
    <xf numFmtId="0" fontId="3" fillId="0" borderId="0" xfId="0" applyFont="1" applyAlignment="1">
      <alignment vertical="center"/>
    </xf>
    <xf numFmtId="0" fontId="4" fillId="0" borderId="0" xfId="0" applyFont="1" applyAlignment="1">
      <alignment vertical="center"/>
    </xf>
    <xf numFmtId="0" fontId="4" fillId="0" borderId="0" xfId="0" applyFont="1"/>
    <xf numFmtId="0" fontId="5"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center" vertical="top" wrapText="1"/>
    </xf>
    <xf numFmtId="0" fontId="6" fillId="0" borderId="0" xfId="0" applyFont="1" applyAlignment="1">
      <alignment horizontal="center" vertical="top" wrapText="1"/>
    </xf>
    <xf numFmtId="0" fontId="4" fillId="0" borderId="0" xfId="0" applyFont="1" applyAlignment="1">
      <alignment horizontal="right" vertical="center"/>
    </xf>
    <xf numFmtId="166" fontId="4" fillId="0" borderId="0" xfId="0" applyNumberFormat="1" applyFont="1" applyAlignment="1">
      <alignment horizontal="left" vertical="center" indent="1"/>
    </xf>
    <xf numFmtId="0" fontId="5" fillId="0" borderId="0" xfId="0" applyFont="1" applyAlignment="1">
      <alignment horizontal="left" vertical="center" wrapText="1"/>
    </xf>
    <xf numFmtId="0" fontId="8" fillId="0" borderId="0" xfId="0" applyFont="1"/>
    <xf numFmtId="0" fontId="4" fillId="0" borderId="0" xfId="0" applyFont="1" applyAlignment="1">
      <alignment horizontal="right" vertical="top" wrapText="1"/>
    </xf>
    <xf numFmtId="0" fontId="6" fillId="0" borderId="0" xfId="0" applyFont="1" applyAlignment="1">
      <alignment vertical="center"/>
    </xf>
    <xf numFmtId="0" fontId="4" fillId="0" borderId="0" xfId="0" applyFont="1" applyAlignment="1">
      <alignment horizontal="right"/>
    </xf>
    <xf numFmtId="0" fontId="4" fillId="0" borderId="0" xfId="0" quotePrefix="1" applyFont="1" applyAlignment="1">
      <alignment horizontal="left" indent="1"/>
    </xf>
    <xf numFmtId="167" fontId="4" fillId="0" borderId="0" xfId="0" applyNumberFormat="1" applyFont="1" applyAlignment="1">
      <alignment horizontal="left" vertical="center" indent="1"/>
    </xf>
    <xf numFmtId="0" fontId="7" fillId="0" borderId="0" xfId="0" applyFont="1" applyAlignment="1">
      <alignment horizontal="left" vertical="center" wrapText="1" indent="1"/>
    </xf>
    <xf numFmtId="0" fontId="7" fillId="0" borderId="0" xfId="0" applyFont="1"/>
    <xf numFmtId="0" fontId="4" fillId="0" borderId="0" xfId="0" applyFont="1" applyAlignment="1">
      <alignment horizontal="left" vertical="center" wrapText="1"/>
    </xf>
    <xf numFmtId="0" fontId="6" fillId="0" borderId="0" xfId="0" applyFont="1" applyAlignment="1">
      <alignment horizontal="right" vertical="center"/>
    </xf>
    <xf numFmtId="0" fontId="9" fillId="0" borderId="0" xfId="0" applyFont="1" applyAlignment="1">
      <alignment vertical="center"/>
    </xf>
    <xf numFmtId="0" fontId="10" fillId="0" borderId="0" xfId="0" applyFont="1" applyAlignment="1">
      <alignment horizontal="left" vertical="top" wrapText="1"/>
    </xf>
    <xf numFmtId="0" fontId="10" fillId="0" borderId="0" xfId="0" applyFont="1" applyAlignment="1">
      <alignment horizontal="right" vertical="top"/>
    </xf>
    <xf numFmtId="0" fontId="10" fillId="0" borderId="0" xfId="0" applyFont="1"/>
    <xf numFmtId="0" fontId="12" fillId="0" borderId="0" xfId="0" applyFont="1" applyAlignment="1">
      <alignment vertical="center"/>
    </xf>
    <xf numFmtId="0" fontId="10" fillId="0" borderId="0" xfId="0" applyFont="1" applyAlignment="1">
      <alignment horizontal="left" vertical="top" wrapText="1"/>
    </xf>
    <xf numFmtId="0" fontId="10" fillId="0" borderId="0" xfId="0" applyFont="1" applyAlignment="1">
      <alignment vertical="top" wrapText="1"/>
    </xf>
    <xf numFmtId="0" fontId="9" fillId="0" borderId="0" xfId="0" applyFont="1" applyAlignment="1">
      <alignment horizontal="center" vertical="top" wrapText="1"/>
    </xf>
    <xf numFmtId="0" fontId="10" fillId="0" borderId="0" xfId="0" applyFont="1" applyAlignment="1">
      <alignment horizontal="right" vertical="center"/>
    </xf>
    <xf numFmtId="0" fontId="10" fillId="0" borderId="0" xfId="0" applyFont="1" applyAlignment="1">
      <alignment vertical="center"/>
    </xf>
    <xf numFmtId="0" fontId="12" fillId="0" borderId="0" xfId="0" applyFont="1" applyAlignment="1">
      <alignment horizontal="left" vertical="top" wrapText="1"/>
    </xf>
    <xf numFmtId="0" fontId="10" fillId="0" borderId="0" xfId="0" applyFont="1" applyAlignment="1">
      <alignment horizontal="left" vertical="center" wrapText="1"/>
    </xf>
    <xf numFmtId="0" fontId="12" fillId="0" borderId="0" xfId="0" applyFont="1" applyAlignment="1">
      <alignment horizontal="left" vertical="center" wrapText="1"/>
    </xf>
    <xf numFmtId="0" fontId="10" fillId="0" borderId="0" xfId="0" applyFont="1" applyAlignment="1">
      <alignment horizontal="right"/>
    </xf>
    <xf numFmtId="49" fontId="17" fillId="0" borderId="0" xfId="0" applyNumberFormat="1" applyFont="1" applyAlignment="1">
      <alignment horizontal="left" vertical="center"/>
    </xf>
    <xf numFmtId="0" fontId="18" fillId="0" borderId="0" xfId="0" applyFont="1" applyAlignment="1">
      <alignment vertical="center"/>
    </xf>
    <xf numFmtId="0" fontId="14" fillId="0" borderId="0" xfId="0" applyFont="1"/>
    <xf numFmtId="0" fontId="10" fillId="0" borderId="0" xfId="0" applyFont="1" applyAlignment="1">
      <alignment horizontal="left" vertical="center" wrapText="1"/>
    </xf>
    <xf numFmtId="2" fontId="13" fillId="3" borderId="1" xfId="1" applyNumberFormat="1" applyFont="1" applyFill="1" applyAlignment="1">
      <alignment horizontal="center" vertical="center"/>
    </xf>
    <xf numFmtId="165" fontId="13" fillId="3" borderId="1" xfId="1" applyNumberFormat="1" applyFont="1" applyFill="1" applyAlignment="1">
      <alignment horizontal="center" vertical="center"/>
    </xf>
    <xf numFmtId="164" fontId="13" fillId="3" borderId="1" xfId="1" applyNumberFormat="1" applyFont="1" applyFill="1" applyAlignment="1">
      <alignment horizontal="center" vertical="center"/>
    </xf>
    <xf numFmtId="0" fontId="10" fillId="0" borderId="0" xfId="0" applyFont="1" applyAlignment="1">
      <alignment horizontal="right" vertical="center" wrapText="1"/>
    </xf>
    <xf numFmtId="0" fontId="10" fillId="0" borderId="0" xfId="0" quotePrefix="1" applyFont="1" applyAlignment="1">
      <alignment horizontal="left" indent="1"/>
    </xf>
    <xf numFmtId="0" fontId="10" fillId="0" borderId="0" xfId="0" applyFont="1" applyAlignment="1">
      <alignment horizontal="right" wrapText="1"/>
    </xf>
    <xf numFmtId="168" fontId="10" fillId="0" borderId="0" xfId="0" applyNumberFormat="1" applyFont="1" applyAlignment="1">
      <alignment horizontal="left" indent="1"/>
    </xf>
    <xf numFmtId="2" fontId="10" fillId="0" borderId="0" xfId="0" applyNumberFormat="1" applyFont="1" applyAlignment="1">
      <alignment horizontal="center"/>
    </xf>
    <xf numFmtId="2" fontId="10" fillId="0" borderId="0" xfId="0" applyNumberFormat="1" applyFont="1" applyAlignment="1">
      <alignment horizontal="right"/>
    </xf>
    <xf numFmtId="167" fontId="10" fillId="0" borderId="0" xfId="0" applyNumberFormat="1" applyFont="1" applyAlignment="1">
      <alignment horizontal="left" vertical="center" indent="1"/>
    </xf>
    <xf numFmtId="169" fontId="10" fillId="0" borderId="0" xfId="0" applyNumberFormat="1" applyFont="1" applyAlignment="1">
      <alignment horizontal="left" vertical="center" indent="1"/>
    </xf>
    <xf numFmtId="0" fontId="10" fillId="0" borderId="0" xfId="0" applyFont="1" applyAlignment="1">
      <alignment horizontal="center" vertical="center"/>
    </xf>
    <xf numFmtId="166" fontId="10" fillId="0" borderId="0" xfId="0" applyNumberFormat="1" applyFont="1" applyAlignment="1">
      <alignment horizontal="left" vertical="center" indent="1"/>
    </xf>
    <xf numFmtId="0" fontId="18" fillId="0" borderId="0" xfId="0" applyFont="1" applyAlignment="1">
      <alignment horizontal="left" vertical="center" wrapText="1" indent="1"/>
    </xf>
    <xf numFmtId="166" fontId="10" fillId="0" borderId="0" xfId="0" applyNumberFormat="1" applyFont="1" applyAlignment="1">
      <alignment horizontal="left" indent="1"/>
    </xf>
    <xf numFmtId="0" fontId="10" fillId="0" borderId="0" xfId="0" applyFont="1" applyAlignment="1">
      <alignment horizontal="right" vertical="center" indent="1"/>
    </xf>
    <xf numFmtId="0" fontId="20" fillId="0" borderId="0" xfId="0" applyFont="1" applyAlignment="1">
      <alignment vertical="center"/>
    </xf>
    <xf numFmtId="0" fontId="18" fillId="0" borderId="0" xfId="0" applyFont="1" applyAlignment="1">
      <alignment horizontal="left" vertical="center"/>
    </xf>
    <xf numFmtId="0" fontId="18" fillId="0" borderId="0" xfId="0" applyFont="1" applyAlignment="1">
      <alignment horizontal="center" vertical="center"/>
    </xf>
    <xf numFmtId="0" fontId="20" fillId="0" borderId="0" xfId="0" applyFont="1" applyAlignment="1">
      <alignment horizontal="center" vertical="top" wrapText="1"/>
    </xf>
    <xf numFmtId="0" fontId="18" fillId="0" borderId="0" xfId="0" applyFont="1"/>
    <xf numFmtId="168" fontId="10" fillId="0" borderId="0" xfId="0" applyNumberFormat="1" applyFont="1" applyAlignment="1">
      <alignment horizontal="left" vertical="center" indent="1"/>
    </xf>
  </cellXfs>
  <cellStyles count="3">
    <cellStyle name="Input" xfId="1" builtinId="20"/>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6.wmf"/><Relationship Id="rId3" Type="http://schemas.microsoft.com/office/2007/relationships/hdphoto" Target="../media/hdphoto1.wdp"/><Relationship Id="rId7" Type="http://schemas.microsoft.com/office/2007/relationships/hdphoto" Target="../media/hdphoto2.wdp"/><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5.png"/><Relationship Id="rId5" Type="http://schemas.openxmlformats.org/officeDocument/2006/relationships/image" Target="../media/image4.jpe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oneCellAnchor>
    <xdr:from>
      <xdr:col>4</xdr:col>
      <xdr:colOff>76200</xdr:colOff>
      <xdr:row>96</xdr:row>
      <xdr:rowOff>95250</xdr:rowOff>
    </xdr:from>
    <xdr:ext cx="2451633" cy="338619"/>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571875" y="11896725"/>
              <a:ext cx="2451633" cy="3386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m:t>
                    </m:r>
                    <m:sSub>
                      <m:sSubPr>
                        <m:ctrlPr>
                          <a:rPr lang="en-US" sz="1100" i="1">
                            <a:latin typeface="Cambria Math" panose="02040503050406030204" pitchFamily="18" charset="0"/>
                            <a:ea typeface="Cambria Math" panose="02040503050406030204" pitchFamily="18" charset="0"/>
                          </a:rPr>
                        </m:ctrlPr>
                      </m:sSubPr>
                      <m:e>
                        <m:r>
                          <a:rPr lang="en-US" sz="1100" i="1">
                            <a:latin typeface="Cambria Math" panose="02040503050406030204" pitchFamily="18" charset="0"/>
                            <a:ea typeface="Cambria Math" panose="02040503050406030204" pitchFamily="18" charset="0"/>
                          </a:rPr>
                          <m:t>𝛾</m:t>
                        </m:r>
                      </m:e>
                      <m:sub>
                        <m:r>
                          <a:rPr lang="en-US" sz="1100" b="0" i="1">
                            <a:latin typeface="Cambria Math" panose="02040503050406030204" pitchFamily="18" charset="0"/>
                            <a:ea typeface="Cambria Math" panose="02040503050406030204" pitchFamily="18" charset="0"/>
                          </a:rPr>
                          <m:t>𝐸𝐻</m:t>
                        </m:r>
                      </m:sub>
                    </m:sSub>
                    <m:f>
                      <m:fPr>
                        <m:ctrlPr>
                          <a:rPr lang="en-US" sz="1100" i="1">
                            <a:latin typeface="Cambria Math" panose="02040503050406030204" pitchFamily="18" charset="0"/>
                            <a:ea typeface="Cambria Math" panose="02040503050406030204" pitchFamily="18" charset="0"/>
                          </a:rPr>
                        </m:ctrlPr>
                      </m:fPr>
                      <m:num>
                        <m:r>
                          <a:rPr lang="en-US" sz="1100" b="0" i="1">
                            <a:latin typeface="Cambria Math" panose="02040503050406030204" pitchFamily="18" charset="0"/>
                            <a:ea typeface="Cambria Math" panose="02040503050406030204" pitchFamily="18" charset="0"/>
                          </a:rPr>
                          <m:t>𝑊</m:t>
                        </m:r>
                        <m:sSup>
                          <m:sSupPr>
                            <m:ctrlPr>
                              <a:rPr lang="en-US" sz="1100" b="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𝐿</m:t>
                            </m:r>
                          </m:e>
                          <m:sup>
                            <m:r>
                              <a:rPr lang="en-US" sz="1100" b="0" i="1">
                                <a:latin typeface="Cambria Math" panose="02040503050406030204" pitchFamily="18" charset="0"/>
                                <a:ea typeface="Cambria Math" panose="02040503050406030204" pitchFamily="18" charset="0"/>
                              </a:rPr>
                              <m:t>2</m:t>
                            </m:r>
                          </m:sup>
                        </m:sSup>
                      </m:num>
                      <m:den>
                        <m:r>
                          <a:rPr lang="en-US" sz="1100" b="0" i="1">
                            <a:latin typeface="Cambria Math" panose="02040503050406030204" pitchFamily="18" charset="0"/>
                            <a:ea typeface="Cambria Math" panose="02040503050406030204" pitchFamily="18" charset="0"/>
                          </a:rPr>
                          <m:t>24</m:t>
                        </m:r>
                      </m:den>
                    </m:f>
                    <m:d>
                      <m:dPr>
                        <m:ctrlPr>
                          <a:rPr lang="en-US" sz="1100" i="1">
                            <a:latin typeface="Cambria Math" panose="02040503050406030204" pitchFamily="18" charset="0"/>
                            <a:ea typeface="Cambria Math" panose="02040503050406030204" pitchFamily="18" charset="0"/>
                          </a:rPr>
                        </m:ctrlPr>
                      </m:dPr>
                      <m:e>
                        <m:r>
                          <a:rPr lang="en-US" sz="1100" b="0" i="1">
                            <a:latin typeface="Cambria Math" panose="02040503050406030204" pitchFamily="18" charset="0"/>
                            <a:ea typeface="Cambria Math" panose="02040503050406030204" pitchFamily="18" charset="0"/>
                          </a:rPr>
                          <m:t>3</m:t>
                        </m:r>
                        <m:sSup>
                          <m:sSupPr>
                            <m:ctrlPr>
                              <a:rPr lang="en-US" sz="1100" b="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h</m:t>
                            </m:r>
                          </m:e>
                          <m:sup>
                            <m:r>
                              <a:rPr lang="en-US" sz="1100" b="0" i="1">
                                <a:latin typeface="Cambria Math" panose="02040503050406030204" pitchFamily="18" charset="0"/>
                                <a:ea typeface="Cambria Math" panose="02040503050406030204" pitchFamily="18" charset="0"/>
                              </a:rPr>
                              <m:t>2</m:t>
                            </m:r>
                          </m:sup>
                        </m:sSup>
                        <m:r>
                          <a:rPr lang="en-US" sz="1100" b="0" i="1">
                            <a:latin typeface="Cambria Math" panose="02040503050406030204" pitchFamily="18" charset="0"/>
                            <a:ea typeface="Cambria Math" panose="02040503050406030204" pitchFamily="18" charset="0"/>
                          </a:rPr>
                          <m:t>+ </m:t>
                        </m:r>
                        <m:d>
                          <m:dPr>
                            <m:ctrlPr>
                              <a:rPr lang="en-US" sz="1100" b="0" i="1">
                                <a:latin typeface="Cambria Math" panose="02040503050406030204" pitchFamily="18" charset="0"/>
                                <a:ea typeface="Cambria Math" panose="02040503050406030204" pitchFamily="18" charset="0"/>
                              </a:rPr>
                            </m:ctrlPr>
                          </m:dPr>
                          <m:e>
                            <m:r>
                              <a:rPr lang="en-US" sz="1100" b="0" i="1">
                                <a:latin typeface="Cambria Math" panose="02040503050406030204" pitchFamily="18" charset="0"/>
                                <a:ea typeface="Cambria Math" panose="02040503050406030204" pitchFamily="18" charset="0"/>
                              </a:rPr>
                              <m:t>𝐻</m:t>
                            </m:r>
                            <m:r>
                              <a:rPr lang="en-US" sz="1100" b="0" i="1">
                                <a:latin typeface="Cambria Math" panose="02040503050406030204" pitchFamily="18" charset="0"/>
                                <a:ea typeface="Cambria Math" panose="02040503050406030204" pitchFamily="18" charset="0"/>
                              </a:rPr>
                              <m:t>+4</m:t>
                            </m:r>
                            <m:r>
                              <a:rPr lang="en-US" sz="1100" b="0" i="1">
                                <a:latin typeface="Cambria Math" panose="02040503050406030204" pitchFamily="18" charset="0"/>
                                <a:ea typeface="Cambria Math" panose="02040503050406030204" pitchFamily="18" charset="0"/>
                              </a:rPr>
                              <m:t>𝑆</m:t>
                            </m:r>
                            <m:r>
                              <a:rPr lang="en-US" sz="1100" b="0" i="1">
                                <a:latin typeface="Cambria Math" panose="02040503050406030204" pitchFamily="18" charset="0"/>
                                <a:ea typeface="Cambria Math" panose="02040503050406030204" pitchFamily="18" charset="0"/>
                              </a:rPr>
                              <m:t>′</m:t>
                            </m:r>
                          </m:e>
                        </m:d>
                        <m:d>
                          <m:dPr>
                            <m:ctrlPr>
                              <a:rPr lang="en-US" sz="1100" b="0" i="1">
                                <a:latin typeface="Cambria Math" panose="02040503050406030204" pitchFamily="18" charset="0"/>
                                <a:ea typeface="Cambria Math" panose="02040503050406030204" pitchFamily="18" charset="0"/>
                              </a:rPr>
                            </m:ctrlPr>
                          </m:dPr>
                          <m:e>
                            <m:r>
                              <a:rPr lang="en-US" sz="1100" b="0" i="1">
                                <a:latin typeface="Cambria Math" panose="02040503050406030204" pitchFamily="18" charset="0"/>
                                <a:ea typeface="Cambria Math" panose="02040503050406030204" pitchFamily="18" charset="0"/>
                              </a:rPr>
                              <m:t>𝐻</m:t>
                            </m:r>
                            <m:r>
                              <a:rPr lang="en-US" sz="1100" b="0" i="1">
                                <a:latin typeface="Cambria Math" panose="02040503050406030204" pitchFamily="18" charset="0"/>
                                <a:ea typeface="Cambria Math" panose="02040503050406030204" pitchFamily="18" charset="0"/>
                              </a:rPr>
                              <m:t>+2</m:t>
                            </m:r>
                            <m:r>
                              <a:rPr lang="en-US" sz="1100" b="0" i="1">
                                <a:latin typeface="Cambria Math" panose="02040503050406030204" pitchFamily="18" charset="0"/>
                                <a:ea typeface="Cambria Math" panose="02040503050406030204" pitchFamily="18" charset="0"/>
                              </a:rPr>
                              <m:t>h</m:t>
                            </m:r>
                          </m:e>
                        </m:d>
                      </m:e>
                    </m:d>
                  </m:oMath>
                </m:oMathPara>
              </a14:m>
              <a:endParaRPr lang="en-US" sz="1100"/>
            </a:p>
          </xdr:txBody>
        </xdr:sp>
      </mc:Choice>
      <mc:Fallback xmlns="">
        <xdr:sp macro="" textlink="">
          <xdr:nvSpPr>
            <xdr:cNvPr id="4" name="TextBox 3">
              <a:extLst>
                <a:ext uri="{FF2B5EF4-FFF2-40B4-BE49-F238E27FC236}">
                  <a16:creationId xmlns:a16="http://schemas.microsoft.com/office/drawing/2014/main" id="{FA01EB45-1703-48FD-9531-3B4C7611EA65}"/>
                </a:ext>
              </a:extLst>
            </xdr:cNvPr>
            <xdr:cNvSpPr txBox="1"/>
          </xdr:nvSpPr>
          <xdr:spPr>
            <a:xfrm>
              <a:off x="3571875" y="11896725"/>
              <a:ext cx="2451633" cy="3386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ea typeface="Cambria Math" panose="02040503050406030204" pitchFamily="18" charset="0"/>
                </a:rPr>
                <a:t>=𝛾_</a:t>
              </a:r>
              <a:r>
                <a:rPr lang="en-US" sz="1100" b="0" i="0">
                  <a:latin typeface="Cambria Math" panose="02040503050406030204" pitchFamily="18" charset="0"/>
                  <a:ea typeface="Cambria Math" panose="02040503050406030204" pitchFamily="18" charset="0"/>
                </a:rPr>
                <a:t>𝐸𝐻  (𝑊𝐿^2)/24 </a:t>
              </a: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3ℎ^2+ (𝐻+4𝑆′)(𝐻+2ℎ))</a:t>
              </a:r>
              <a:endParaRPr lang="en-US" sz="1100"/>
            </a:p>
          </xdr:txBody>
        </xdr:sp>
      </mc:Fallback>
    </mc:AlternateContent>
    <xdr:clientData/>
  </xdr:oneCellAnchor>
  <xdr:oneCellAnchor>
    <xdr:from>
      <xdr:col>4</xdr:col>
      <xdr:colOff>76200</xdr:colOff>
      <xdr:row>100</xdr:row>
      <xdr:rowOff>95250</xdr:rowOff>
    </xdr:from>
    <xdr:ext cx="2208938" cy="316946"/>
    <mc:AlternateContent xmlns:mc="http://schemas.openxmlformats.org/markup-compatibility/2006" xmlns:a14="http://schemas.microsoft.com/office/drawing/2010/main">
      <mc:Choice Requires="a14">
        <xdr:sp macro="" textlink="">
          <xdr:nvSpPr>
            <xdr:cNvPr id="38" name="TextBox 37">
              <a:extLst>
                <a:ext uri="{FF2B5EF4-FFF2-40B4-BE49-F238E27FC236}">
                  <a16:creationId xmlns:a16="http://schemas.microsoft.com/office/drawing/2014/main" id="{00000000-0008-0000-0000-000026000000}"/>
                </a:ext>
              </a:extLst>
            </xdr:cNvPr>
            <xdr:cNvSpPr txBox="1"/>
          </xdr:nvSpPr>
          <xdr:spPr>
            <a:xfrm>
              <a:off x="3152775" y="17754600"/>
              <a:ext cx="2208938" cy="3169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m:t>
                    </m:r>
                    <m:sSub>
                      <m:sSubPr>
                        <m:ctrlPr>
                          <a:rPr lang="en-US" sz="1100" i="1">
                            <a:latin typeface="Cambria Math" panose="02040503050406030204" pitchFamily="18" charset="0"/>
                            <a:ea typeface="Cambria Math" panose="02040503050406030204" pitchFamily="18" charset="0"/>
                          </a:rPr>
                        </m:ctrlPr>
                      </m:sSubPr>
                      <m:e>
                        <m:r>
                          <a:rPr lang="en-US" sz="1100" i="1">
                            <a:latin typeface="Cambria Math" panose="02040503050406030204" pitchFamily="18" charset="0"/>
                            <a:ea typeface="Cambria Math" panose="02040503050406030204" pitchFamily="18" charset="0"/>
                          </a:rPr>
                          <m:t>𝛾</m:t>
                        </m:r>
                      </m:e>
                      <m:sub>
                        <m:r>
                          <a:rPr lang="en-US" sz="1100" b="0" i="1">
                            <a:latin typeface="Cambria Math" panose="02040503050406030204" pitchFamily="18" charset="0"/>
                            <a:ea typeface="Cambria Math" panose="02040503050406030204" pitchFamily="18" charset="0"/>
                          </a:rPr>
                          <m:t>𝐸𝐻</m:t>
                        </m:r>
                      </m:sub>
                    </m:sSub>
                    <m:f>
                      <m:fPr>
                        <m:ctrlPr>
                          <a:rPr lang="en-US" sz="1100" i="1">
                            <a:latin typeface="Cambria Math" panose="02040503050406030204" pitchFamily="18" charset="0"/>
                            <a:ea typeface="Cambria Math" panose="02040503050406030204" pitchFamily="18" charset="0"/>
                          </a:rPr>
                        </m:ctrlPr>
                      </m:fPr>
                      <m:num>
                        <m:r>
                          <a:rPr lang="en-US" sz="1100" b="0" i="1">
                            <a:latin typeface="Cambria Math" panose="02040503050406030204" pitchFamily="18" charset="0"/>
                            <a:ea typeface="Cambria Math" panose="02040503050406030204" pitchFamily="18" charset="0"/>
                          </a:rPr>
                          <m:t>𝑊𝐿</m:t>
                        </m:r>
                      </m:num>
                      <m:den>
                        <m:r>
                          <a:rPr lang="en-US" sz="1100" b="0" i="1">
                            <a:latin typeface="Cambria Math" panose="02040503050406030204" pitchFamily="18" charset="0"/>
                            <a:ea typeface="Cambria Math" panose="02040503050406030204" pitchFamily="18" charset="0"/>
                          </a:rPr>
                          <m:t>6</m:t>
                        </m:r>
                      </m:den>
                    </m:f>
                    <m:d>
                      <m:dPr>
                        <m:ctrlPr>
                          <a:rPr lang="en-US" sz="1100" i="1">
                            <a:latin typeface="Cambria Math" panose="02040503050406030204" pitchFamily="18" charset="0"/>
                            <a:ea typeface="Cambria Math" panose="02040503050406030204" pitchFamily="18" charset="0"/>
                          </a:rPr>
                        </m:ctrlPr>
                      </m:dPr>
                      <m:e>
                        <m:sSup>
                          <m:sSupPr>
                            <m:ctrlPr>
                              <a:rPr lang="en-US" sz="1100" b="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𝐻</m:t>
                            </m:r>
                          </m:e>
                          <m:sup>
                            <m:r>
                              <a:rPr lang="en-US" sz="1100" b="0" i="1">
                                <a:latin typeface="Cambria Math" panose="02040503050406030204" pitchFamily="18" charset="0"/>
                                <a:ea typeface="Cambria Math" panose="02040503050406030204" pitchFamily="18" charset="0"/>
                              </a:rPr>
                              <m:t>2</m:t>
                            </m:r>
                          </m:sup>
                        </m:sSup>
                        <m:r>
                          <a:rPr lang="en-US" sz="1100" b="0" i="1">
                            <a:latin typeface="Cambria Math" panose="02040503050406030204" pitchFamily="18" charset="0"/>
                            <a:ea typeface="Cambria Math" panose="02040503050406030204" pitchFamily="18" charset="0"/>
                          </a:rPr>
                          <m:t>+ </m:t>
                        </m:r>
                        <m:d>
                          <m:dPr>
                            <m:ctrlPr>
                              <a:rPr lang="en-US" sz="1100" b="0" i="1">
                                <a:latin typeface="Cambria Math" panose="02040503050406030204" pitchFamily="18" charset="0"/>
                                <a:ea typeface="Cambria Math" panose="02040503050406030204" pitchFamily="18" charset="0"/>
                              </a:rPr>
                            </m:ctrlPr>
                          </m:dPr>
                          <m:e>
                            <m:r>
                              <a:rPr lang="en-US" sz="1100" b="0" i="1">
                                <a:latin typeface="Cambria Math" panose="02040503050406030204" pitchFamily="18" charset="0"/>
                                <a:ea typeface="Cambria Math" panose="02040503050406030204" pitchFamily="18" charset="0"/>
                              </a:rPr>
                              <m:t>h</m:t>
                            </m:r>
                            <m:r>
                              <a:rPr lang="en-US" sz="1100" b="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𝐻</m:t>
                            </m:r>
                          </m:e>
                        </m:d>
                        <m:d>
                          <m:dPr>
                            <m:ctrlPr>
                              <a:rPr lang="en-US" sz="1100" b="0" i="1">
                                <a:latin typeface="Cambria Math" panose="02040503050406030204" pitchFamily="18" charset="0"/>
                                <a:ea typeface="Cambria Math" panose="02040503050406030204" pitchFamily="18" charset="0"/>
                              </a:rPr>
                            </m:ctrlPr>
                          </m:dPr>
                          <m:e>
                            <m:r>
                              <a:rPr lang="en-US" sz="1100" b="0" i="1">
                                <a:latin typeface="Cambria Math" panose="02040503050406030204" pitchFamily="18" charset="0"/>
                                <a:ea typeface="Cambria Math" panose="02040503050406030204" pitchFamily="18" charset="0"/>
                              </a:rPr>
                              <m:t>h</m:t>
                            </m:r>
                            <m:r>
                              <a:rPr lang="en-US" sz="1100" b="0" i="1">
                                <a:latin typeface="Cambria Math" panose="02040503050406030204" pitchFamily="18" charset="0"/>
                                <a:ea typeface="Cambria Math" panose="02040503050406030204" pitchFamily="18" charset="0"/>
                              </a:rPr>
                              <m:t>+3</m:t>
                            </m:r>
                            <m:r>
                              <a:rPr lang="en-US" sz="1100" b="0" i="1">
                                <a:latin typeface="Cambria Math" panose="02040503050406030204" pitchFamily="18" charset="0"/>
                                <a:ea typeface="Cambria Math" panose="02040503050406030204" pitchFamily="18" charset="0"/>
                              </a:rPr>
                              <m:t>𝑆</m:t>
                            </m:r>
                            <m:r>
                              <a:rPr lang="en-US" sz="1100" b="0" i="1">
                                <a:latin typeface="Cambria Math" panose="02040503050406030204" pitchFamily="18" charset="0"/>
                                <a:ea typeface="Cambria Math" panose="02040503050406030204" pitchFamily="18" charset="0"/>
                              </a:rPr>
                              <m:t>′</m:t>
                            </m:r>
                          </m:e>
                        </m:d>
                      </m:e>
                    </m:d>
                  </m:oMath>
                </m:oMathPara>
              </a14:m>
              <a:endParaRPr lang="en-US" sz="1100"/>
            </a:p>
          </xdr:txBody>
        </xdr:sp>
      </mc:Choice>
      <mc:Fallback xmlns="">
        <xdr:sp macro="" textlink="">
          <xdr:nvSpPr>
            <xdr:cNvPr id="38" name="TextBox 37">
              <a:extLst>
                <a:ext uri="{FF2B5EF4-FFF2-40B4-BE49-F238E27FC236}">
                  <a16:creationId xmlns:a16="http://schemas.microsoft.com/office/drawing/2014/main" id="{41EB6243-8FFB-4C89-9020-6E302180BAAC}"/>
                </a:ext>
              </a:extLst>
            </xdr:cNvPr>
            <xdr:cNvSpPr txBox="1"/>
          </xdr:nvSpPr>
          <xdr:spPr>
            <a:xfrm>
              <a:off x="3152775" y="17754600"/>
              <a:ext cx="2208938" cy="3169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ea typeface="Cambria Math" panose="02040503050406030204" pitchFamily="18" charset="0"/>
                </a:rPr>
                <a:t>=𝛾_</a:t>
              </a:r>
              <a:r>
                <a:rPr lang="en-US" sz="1100" b="0" i="0">
                  <a:latin typeface="Cambria Math" panose="02040503050406030204" pitchFamily="18" charset="0"/>
                  <a:ea typeface="Cambria Math" panose="02040503050406030204" pitchFamily="18" charset="0"/>
                </a:rPr>
                <a:t>𝐸𝐻  𝑊𝐿/6 </a:t>
              </a: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𝐻^2+ (ℎ+𝐻)(ℎ+3𝑆′))</a:t>
              </a:r>
              <a:endParaRPr lang="en-US" sz="1100"/>
            </a:p>
          </xdr:txBody>
        </xdr:sp>
      </mc:Fallback>
    </mc:AlternateContent>
    <xdr:clientData/>
  </xdr:oneCellAnchor>
  <xdr:oneCellAnchor>
    <xdr:from>
      <xdr:col>4</xdr:col>
      <xdr:colOff>76200</xdr:colOff>
      <xdr:row>76</xdr:row>
      <xdr:rowOff>190500</xdr:rowOff>
    </xdr:from>
    <xdr:ext cx="816442" cy="172227"/>
    <mc:AlternateContent xmlns:mc="http://schemas.openxmlformats.org/markup-compatibility/2006" xmlns:a14="http://schemas.microsoft.com/office/drawing/2010/main">
      <mc:Choice Requires="a14">
        <xdr:sp macro="" textlink="">
          <xdr:nvSpPr>
            <xdr:cNvPr id="39" name="TextBox 38">
              <a:extLst>
                <a:ext uri="{FF2B5EF4-FFF2-40B4-BE49-F238E27FC236}">
                  <a16:creationId xmlns:a16="http://schemas.microsoft.com/office/drawing/2014/main" id="{00000000-0008-0000-0000-000027000000}"/>
                </a:ext>
              </a:extLst>
            </xdr:cNvPr>
            <xdr:cNvSpPr txBox="1"/>
          </xdr:nvSpPr>
          <xdr:spPr>
            <a:xfrm>
              <a:off x="3152775" y="10467975"/>
              <a:ext cx="81644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=1</m:t>
                    </m:r>
                    <m:r>
                      <a:rPr lang="en-US" sz="1100" b="0" i="1">
                        <a:latin typeface="Cambria Math" panose="02040503050406030204" pitchFamily="18" charset="0"/>
                        <a:ea typeface="Cambria Math" panose="02040503050406030204" pitchFamily="18" charset="0"/>
                      </a:rPr>
                      <m:t> − </m:t>
                    </m:r>
                    <m:func>
                      <m:funcPr>
                        <m:ctrlPr>
                          <a:rPr lang="en-US" sz="1100" b="0" i="1">
                            <a:latin typeface="Cambria Math" panose="02040503050406030204" pitchFamily="18" charset="0"/>
                            <a:ea typeface="Cambria Math" panose="02040503050406030204" pitchFamily="18" charset="0"/>
                          </a:rPr>
                        </m:ctrlPr>
                      </m:funcPr>
                      <m:fName>
                        <m:r>
                          <m:rPr>
                            <m:sty m:val="p"/>
                          </m:rPr>
                          <a:rPr lang="en-US" sz="1100" b="0" i="0">
                            <a:latin typeface="Cambria Math" panose="02040503050406030204" pitchFamily="18" charset="0"/>
                            <a:ea typeface="Cambria Math" panose="02040503050406030204" pitchFamily="18" charset="0"/>
                          </a:rPr>
                          <m:t>sin</m:t>
                        </m:r>
                      </m:fName>
                      <m:e>
                        <m:r>
                          <m:rPr>
                            <m:sty m:val="p"/>
                          </m:rPr>
                          <a:rPr lang="el-GR" sz="1100" b="0" i="0">
                            <a:latin typeface="Cambria Math" panose="02040503050406030204" pitchFamily="18" charset="0"/>
                            <a:ea typeface="Cambria Math" panose="02040503050406030204" pitchFamily="18" charset="0"/>
                          </a:rPr>
                          <m:t>Φ</m:t>
                        </m:r>
                      </m:e>
                    </m:func>
                  </m:oMath>
                </m:oMathPara>
              </a14:m>
              <a:endParaRPr lang="en-US" sz="1100"/>
            </a:p>
          </xdr:txBody>
        </xdr:sp>
      </mc:Choice>
      <mc:Fallback xmlns="">
        <xdr:sp macro="" textlink="">
          <xdr:nvSpPr>
            <xdr:cNvPr id="39" name="TextBox 38">
              <a:extLst>
                <a:ext uri="{FF2B5EF4-FFF2-40B4-BE49-F238E27FC236}">
                  <a16:creationId xmlns:a16="http://schemas.microsoft.com/office/drawing/2014/main" id="{D6D0581D-7676-4DF7-956D-B5DAE41E0089}"/>
                </a:ext>
              </a:extLst>
            </xdr:cNvPr>
            <xdr:cNvSpPr txBox="1"/>
          </xdr:nvSpPr>
          <xdr:spPr>
            <a:xfrm>
              <a:off x="3152775" y="10467975"/>
              <a:ext cx="81644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ea typeface="Cambria Math" panose="02040503050406030204" pitchFamily="18" charset="0"/>
                </a:rPr>
                <a:t>=1</a:t>
              </a:r>
              <a:r>
                <a:rPr lang="en-US" sz="1100" b="0" i="0">
                  <a:latin typeface="Cambria Math" panose="02040503050406030204" pitchFamily="18" charset="0"/>
                  <a:ea typeface="Cambria Math" panose="02040503050406030204" pitchFamily="18" charset="0"/>
                </a:rPr>
                <a:t> −  sin⁡</a:t>
              </a:r>
              <a:r>
                <a:rPr lang="el-GR" sz="1100" b="0" i="0">
                  <a:latin typeface="Cambria Math" panose="02040503050406030204" pitchFamily="18" charset="0"/>
                  <a:ea typeface="Cambria Math" panose="02040503050406030204" pitchFamily="18" charset="0"/>
                </a:rPr>
                <a:t>Φ</a:t>
              </a:r>
              <a:endParaRPr lang="en-US" sz="1100"/>
            </a:p>
          </xdr:txBody>
        </xdr:sp>
      </mc:Fallback>
    </mc:AlternateContent>
    <xdr:clientData/>
  </xdr:oneCellAnchor>
  <xdr:oneCellAnchor>
    <xdr:from>
      <xdr:col>4</xdr:col>
      <xdr:colOff>76200</xdr:colOff>
      <xdr:row>102</xdr:row>
      <xdr:rowOff>85725</xdr:rowOff>
    </xdr:from>
    <xdr:ext cx="619125" cy="344582"/>
    <mc:AlternateContent xmlns:mc="http://schemas.openxmlformats.org/markup-compatibility/2006" xmlns:a14="http://schemas.microsoft.com/office/drawing/2010/main">
      <mc:Choice Requires="a14">
        <xdr:sp macro="" textlink="">
          <xdr:nvSpPr>
            <xdr:cNvPr id="41" name="TextBox 40">
              <a:extLst>
                <a:ext uri="{FF2B5EF4-FFF2-40B4-BE49-F238E27FC236}">
                  <a16:creationId xmlns:a16="http://schemas.microsoft.com/office/drawing/2014/main" id="{00000000-0008-0000-0000-000029000000}"/>
                </a:ext>
              </a:extLst>
            </xdr:cNvPr>
            <xdr:cNvSpPr txBox="1"/>
          </xdr:nvSpPr>
          <xdr:spPr>
            <a:xfrm>
              <a:off x="3152775" y="18440400"/>
              <a:ext cx="619125" cy="3445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m:t>
                    </m:r>
                    <m:f>
                      <m:fPr>
                        <m:ctrlPr>
                          <a:rPr lang="en-US" sz="1100" i="1">
                            <a:latin typeface="Cambria Math" panose="02040503050406030204" pitchFamily="18" charset="0"/>
                            <a:ea typeface="Cambria Math" panose="02040503050406030204" pitchFamily="18" charset="0"/>
                          </a:rPr>
                        </m:ctrlPr>
                      </m:fPr>
                      <m:num>
                        <m:sSub>
                          <m:sSubPr>
                            <m:ctrlPr>
                              <a:rPr lang="en-US" sz="110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𝑀</m:t>
                            </m:r>
                          </m:e>
                          <m:sub>
                            <m:r>
                              <a:rPr lang="en-US" sz="1100" b="0" i="1">
                                <a:latin typeface="Cambria Math" panose="02040503050406030204" pitchFamily="18" charset="0"/>
                                <a:ea typeface="Cambria Math" panose="02040503050406030204" pitchFamily="18" charset="0"/>
                              </a:rPr>
                              <m:t>𝑈</m:t>
                            </m:r>
                            <m:r>
                              <a:rPr lang="en-US" sz="1100" b="0" i="1">
                                <a:latin typeface="Cambria Math" panose="02040503050406030204" pitchFamily="18" charset="0"/>
                                <a:ea typeface="Cambria Math" panose="02040503050406030204" pitchFamily="18" charset="0"/>
                              </a:rPr>
                              <m:t>_</m:t>
                            </m:r>
                            <m:r>
                              <a:rPr lang="en-US" sz="1100" b="0" i="1">
                                <a:latin typeface="Cambria Math" panose="02040503050406030204" pitchFamily="18" charset="0"/>
                                <a:ea typeface="Cambria Math" panose="02040503050406030204" pitchFamily="18" charset="0"/>
                              </a:rPr>
                              <m:t>𝐴𝐴</m:t>
                            </m:r>
                          </m:sub>
                        </m:sSub>
                      </m:num>
                      <m:den>
                        <m:sSub>
                          <m:sSubPr>
                            <m:ctrlPr>
                              <a:rPr lang="en-US" sz="110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𝑃</m:t>
                            </m:r>
                          </m:e>
                          <m:sub>
                            <m:r>
                              <a:rPr lang="en-US" sz="1100" b="0" i="1">
                                <a:latin typeface="Cambria Math" panose="02040503050406030204" pitchFamily="18" charset="0"/>
                                <a:ea typeface="Cambria Math" panose="02040503050406030204" pitchFamily="18" charset="0"/>
                              </a:rPr>
                              <m:t>𝑈</m:t>
                            </m:r>
                          </m:sub>
                        </m:sSub>
                      </m:den>
                    </m:f>
                  </m:oMath>
                </m:oMathPara>
              </a14:m>
              <a:endParaRPr lang="en-US" sz="1100"/>
            </a:p>
          </xdr:txBody>
        </xdr:sp>
      </mc:Choice>
      <mc:Fallback xmlns="">
        <xdr:sp macro="" textlink="">
          <xdr:nvSpPr>
            <xdr:cNvPr id="41" name="TextBox 40">
              <a:extLst>
                <a:ext uri="{FF2B5EF4-FFF2-40B4-BE49-F238E27FC236}">
                  <a16:creationId xmlns:a16="http://schemas.microsoft.com/office/drawing/2014/main" id="{64AE0B5E-DB12-43DB-A8A7-A5A60924533E}"/>
                </a:ext>
              </a:extLst>
            </xdr:cNvPr>
            <xdr:cNvSpPr txBox="1"/>
          </xdr:nvSpPr>
          <xdr:spPr>
            <a:xfrm>
              <a:off x="3152775" y="18440400"/>
              <a:ext cx="619125" cy="3445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𝑀_(𝑈_𝐴𝐴)/𝑃_𝑈 </a:t>
              </a:r>
              <a:endParaRPr lang="en-US" sz="1100"/>
            </a:p>
          </xdr:txBody>
        </xdr:sp>
      </mc:Fallback>
    </mc:AlternateContent>
    <xdr:clientData/>
  </xdr:oneCellAnchor>
  <xdr:oneCellAnchor>
    <xdr:from>
      <xdr:col>4</xdr:col>
      <xdr:colOff>76200</xdr:colOff>
      <xdr:row>98</xdr:row>
      <xdr:rowOff>95250</xdr:rowOff>
    </xdr:from>
    <xdr:ext cx="2775824" cy="315792"/>
    <mc:AlternateContent xmlns:mc="http://schemas.openxmlformats.org/markup-compatibility/2006" xmlns:a14="http://schemas.microsoft.com/office/drawing/2010/main">
      <mc:Choice Requires="a14">
        <xdr:sp macro="" textlink="">
          <xdr:nvSpPr>
            <xdr:cNvPr id="42" name="TextBox 41">
              <a:extLst>
                <a:ext uri="{FF2B5EF4-FFF2-40B4-BE49-F238E27FC236}">
                  <a16:creationId xmlns:a16="http://schemas.microsoft.com/office/drawing/2014/main" id="{00000000-0008-0000-0000-00002A000000}"/>
                </a:ext>
              </a:extLst>
            </xdr:cNvPr>
            <xdr:cNvSpPr txBox="1"/>
          </xdr:nvSpPr>
          <xdr:spPr>
            <a:xfrm>
              <a:off x="3571875" y="12715875"/>
              <a:ext cx="2775824" cy="3157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m:t>
                    </m:r>
                    <m:sSub>
                      <m:sSubPr>
                        <m:ctrlPr>
                          <a:rPr lang="en-US" sz="1100" i="1">
                            <a:latin typeface="Cambria Math" panose="02040503050406030204" pitchFamily="18" charset="0"/>
                            <a:ea typeface="Cambria Math" panose="02040503050406030204" pitchFamily="18" charset="0"/>
                          </a:rPr>
                        </m:ctrlPr>
                      </m:sSubPr>
                      <m:e>
                        <m:r>
                          <a:rPr lang="en-US" sz="1100" i="1">
                            <a:latin typeface="Cambria Math" panose="02040503050406030204" pitchFamily="18" charset="0"/>
                            <a:ea typeface="Cambria Math" panose="02040503050406030204" pitchFamily="18" charset="0"/>
                          </a:rPr>
                          <m:t>𝛾</m:t>
                        </m:r>
                      </m:e>
                      <m:sub>
                        <m:r>
                          <a:rPr lang="en-US" sz="1100" b="0" i="1">
                            <a:latin typeface="Cambria Math" panose="02040503050406030204" pitchFamily="18" charset="0"/>
                            <a:ea typeface="Cambria Math" panose="02040503050406030204" pitchFamily="18" charset="0"/>
                          </a:rPr>
                          <m:t>𝐸𝐻</m:t>
                        </m:r>
                      </m:sub>
                    </m:sSub>
                    <m:f>
                      <m:fPr>
                        <m:ctrlPr>
                          <a:rPr lang="en-US" sz="1100" i="1">
                            <a:latin typeface="Cambria Math" panose="02040503050406030204" pitchFamily="18" charset="0"/>
                            <a:ea typeface="Cambria Math" panose="02040503050406030204" pitchFamily="18" charset="0"/>
                          </a:rPr>
                        </m:ctrlPr>
                      </m:fPr>
                      <m:num>
                        <m:r>
                          <a:rPr lang="en-US" sz="1100" b="0" i="1">
                            <a:latin typeface="Cambria Math" panose="02040503050406030204" pitchFamily="18" charset="0"/>
                            <a:ea typeface="Cambria Math" panose="02040503050406030204" pitchFamily="18" charset="0"/>
                          </a:rPr>
                          <m:t>𝑊𝐿</m:t>
                        </m:r>
                      </m:num>
                      <m:den>
                        <m:r>
                          <a:rPr lang="en-US" sz="1100" b="0" i="1">
                            <a:latin typeface="Cambria Math" panose="02040503050406030204" pitchFamily="18" charset="0"/>
                            <a:ea typeface="Cambria Math" panose="02040503050406030204" pitchFamily="18" charset="0"/>
                          </a:rPr>
                          <m:t>12</m:t>
                        </m:r>
                      </m:den>
                    </m:f>
                    <m:d>
                      <m:dPr>
                        <m:ctrlPr>
                          <a:rPr lang="en-US" sz="1100" i="1">
                            <a:latin typeface="Cambria Math" panose="02040503050406030204" pitchFamily="18" charset="0"/>
                            <a:ea typeface="Cambria Math" panose="02040503050406030204" pitchFamily="18" charset="0"/>
                          </a:rPr>
                        </m:ctrlPr>
                      </m:dPr>
                      <m:e>
                        <m:r>
                          <a:rPr lang="en-US" sz="1100" b="0" i="1">
                            <a:latin typeface="Cambria Math" panose="02040503050406030204" pitchFamily="18" charset="0"/>
                            <a:ea typeface="Cambria Math" panose="02040503050406030204" pitchFamily="18" charset="0"/>
                          </a:rPr>
                          <m:t>2</m:t>
                        </m:r>
                        <m:r>
                          <a:rPr lang="en-US" sz="1100" b="0" i="1">
                            <a:latin typeface="Cambria Math" panose="02040503050406030204" pitchFamily="18" charset="0"/>
                            <a:ea typeface="Cambria Math" panose="02040503050406030204" pitchFamily="18" charset="0"/>
                          </a:rPr>
                          <m:t>𝑆</m:t>
                        </m:r>
                        <m:r>
                          <a:rPr lang="en-US" sz="1100" b="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h𝐻</m:t>
                        </m:r>
                        <m:r>
                          <a:rPr lang="en-US" sz="1100" b="0" i="1">
                            <a:latin typeface="Cambria Math" panose="02040503050406030204" pitchFamily="18" charset="0"/>
                            <a:ea typeface="Cambria Math" panose="02040503050406030204" pitchFamily="18" charset="0"/>
                          </a:rPr>
                          <m:t>+</m:t>
                        </m:r>
                        <m:d>
                          <m:dPr>
                            <m:ctrlPr>
                              <a:rPr lang="en-US" sz="1100" b="0" i="1">
                                <a:latin typeface="Cambria Math" panose="02040503050406030204" pitchFamily="18" charset="0"/>
                                <a:ea typeface="Cambria Math" panose="02040503050406030204" pitchFamily="18" charset="0"/>
                              </a:rPr>
                            </m:ctrlPr>
                          </m:dPr>
                          <m:e>
                            <m:r>
                              <a:rPr lang="en-US" sz="1100" b="0" i="1">
                                <a:latin typeface="Cambria Math" panose="02040503050406030204" pitchFamily="18" charset="0"/>
                                <a:ea typeface="Cambria Math" panose="02040503050406030204" pitchFamily="18" charset="0"/>
                              </a:rPr>
                              <m:t>𝐻</m:t>
                            </m:r>
                            <m:r>
                              <a:rPr lang="en-US" sz="1100" b="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h</m:t>
                            </m:r>
                            <m:r>
                              <a:rPr lang="en-US" sz="1100" b="0" i="1">
                                <a:latin typeface="Cambria Math" panose="02040503050406030204" pitchFamily="18" charset="0"/>
                                <a:ea typeface="Cambria Math" panose="02040503050406030204" pitchFamily="18" charset="0"/>
                              </a:rPr>
                              <m:t>+2</m:t>
                            </m:r>
                            <m:r>
                              <a:rPr lang="en-US" sz="1100" b="0" i="1">
                                <a:latin typeface="Cambria Math" panose="02040503050406030204" pitchFamily="18" charset="0"/>
                                <a:ea typeface="Cambria Math" panose="02040503050406030204" pitchFamily="18" charset="0"/>
                              </a:rPr>
                              <m:t>𝑆</m:t>
                            </m:r>
                            <m:r>
                              <a:rPr lang="en-US" sz="1100" b="0" i="1">
                                <a:latin typeface="Cambria Math" panose="02040503050406030204" pitchFamily="18" charset="0"/>
                                <a:ea typeface="Cambria Math" panose="02040503050406030204" pitchFamily="18" charset="0"/>
                              </a:rPr>
                              <m:t>′</m:t>
                            </m:r>
                          </m:e>
                        </m:d>
                        <m:d>
                          <m:dPr>
                            <m:ctrlPr>
                              <a:rPr lang="en-US" sz="1100" b="0" i="1">
                                <a:latin typeface="Cambria Math" panose="02040503050406030204" pitchFamily="18" charset="0"/>
                                <a:ea typeface="Cambria Math" panose="02040503050406030204" pitchFamily="18" charset="0"/>
                              </a:rPr>
                            </m:ctrlPr>
                          </m:dPr>
                          <m:e>
                            <m:sSup>
                              <m:sSupPr>
                                <m:ctrlPr>
                                  <a:rPr lang="en-US" sz="1100" b="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𝐻</m:t>
                                </m:r>
                              </m:e>
                              <m:sup>
                                <m:r>
                                  <a:rPr lang="en-US" sz="1100" b="0" i="1">
                                    <a:latin typeface="Cambria Math" panose="02040503050406030204" pitchFamily="18" charset="0"/>
                                    <a:ea typeface="Cambria Math" panose="02040503050406030204" pitchFamily="18" charset="0"/>
                                  </a:rPr>
                                  <m:t>2</m:t>
                                </m:r>
                              </m:sup>
                            </m:sSup>
                            <m:r>
                              <a:rPr lang="en-US" sz="1100" b="0" i="1">
                                <a:latin typeface="Cambria Math" panose="02040503050406030204" pitchFamily="18" charset="0"/>
                                <a:ea typeface="Cambria Math" panose="02040503050406030204" pitchFamily="18" charset="0"/>
                              </a:rPr>
                              <m:t>+</m:t>
                            </m:r>
                            <m:sSup>
                              <m:sSupPr>
                                <m:ctrlPr>
                                  <a:rPr lang="en-US" sz="1100" b="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h</m:t>
                                </m:r>
                              </m:e>
                              <m:sup>
                                <m:r>
                                  <a:rPr lang="en-US" sz="1100" b="0" i="1">
                                    <a:latin typeface="Cambria Math" panose="02040503050406030204" pitchFamily="18" charset="0"/>
                                    <a:ea typeface="Cambria Math" panose="02040503050406030204" pitchFamily="18" charset="0"/>
                                  </a:rPr>
                                  <m:t>2</m:t>
                                </m:r>
                              </m:sup>
                            </m:sSup>
                          </m:e>
                        </m:d>
                      </m:e>
                    </m:d>
                  </m:oMath>
                </m:oMathPara>
              </a14:m>
              <a:endParaRPr lang="en-US" sz="1100"/>
            </a:p>
          </xdr:txBody>
        </xdr:sp>
      </mc:Choice>
      <mc:Fallback xmlns="">
        <xdr:sp macro="" textlink="">
          <xdr:nvSpPr>
            <xdr:cNvPr id="42" name="TextBox 41">
              <a:extLst>
                <a:ext uri="{FF2B5EF4-FFF2-40B4-BE49-F238E27FC236}">
                  <a16:creationId xmlns:a16="http://schemas.microsoft.com/office/drawing/2014/main" id="{ABC88F2E-FF4B-47BC-AA2B-296347E1D60E}"/>
                </a:ext>
              </a:extLst>
            </xdr:cNvPr>
            <xdr:cNvSpPr txBox="1"/>
          </xdr:nvSpPr>
          <xdr:spPr>
            <a:xfrm>
              <a:off x="3571875" y="12715875"/>
              <a:ext cx="2775824" cy="3157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ea typeface="Cambria Math" panose="02040503050406030204" pitchFamily="18" charset="0"/>
                </a:rPr>
                <a:t>=𝛾_</a:t>
              </a:r>
              <a:r>
                <a:rPr lang="en-US" sz="1100" b="0" i="0">
                  <a:latin typeface="Cambria Math" panose="02040503050406030204" pitchFamily="18" charset="0"/>
                  <a:ea typeface="Cambria Math" panose="02040503050406030204" pitchFamily="18" charset="0"/>
                </a:rPr>
                <a:t>𝐸𝐻  𝑊𝐿/12 </a:t>
              </a: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2𝑆′ℎ𝐻+(𝐻+ℎ+2𝑆′)(𝐻^2+ℎ^2 ))</a:t>
              </a:r>
              <a:endParaRPr lang="en-US" sz="1100"/>
            </a:p>
          </xdr:txBody>
        </xdr:sp>
      </mc:Fallback>
    </mc:AlternateContent>
    <xdr:clientData/>
  </xdr:oneCellAnchor>
  <xdr:oneCellAnchor>
    <xdr:from>
      <xdr:col>4</xdr:col>
      <xdr:colOff>57150</xdr:colOff>
      <xdr:row>104</xdr:row>
      <xdr:rowOff>85725</xdr:rowOff>
    </xdr:from>
    <xdr:ext cx="657225" cy="344582"/>
    <mc:AlternateContent xmlns:mc="http://schemas.openxmlformats.org/markup-compatibility/2006" xmlns:a14="http://schemas.microsoft.com/office/drawing/2010/main">
      <mc:Choice Requires="a14">
        <xdr:sp macro="" textlink="">
          <xdr:nvSpPr>
            <xdr:cNvPr id="43" name="TextBox 42">
              <a:extLst>
                <a:ext uri="{FF2B5EF4-FFF2-40B4-BE49-F238E27FC236}">
                  <a16:creationId xmlns:a16="http://schemas.microsoft.com/office/drawing/2014/main" id="{00000000-0008-0000-0000-00002B000000}"/>
                </a:ext>
              </a:extLst>
            </xdr:cNvPr>
            <xdr:cNvSpPr txBox="1"/>
          </xdr:nvSpPr>
          <xdr:spPr>
            <a:xfrm>
              <a:off x="3133725" y="19135725"/>
              <a:ext cx="657225" cy="3445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m:t>
                    </m:r>
                    <m:f>
                      <m:fPr>
                        <m:ctrlPr>
                          <a:rPr lang="en-US" sz="1100" i="1">
                            <a:latin typeface="Cambria Math" panose="02040503050406030204" pitchFamily="18" charset="0"/>
                            <a:ea typeface="Cambria Math" panose="02040503050406030204" pitchFamily="18" charset="0"/>
                          </a:rPr>
                        </m:ctrlPr>
                      </m:fPr>
                      <m:num>
                        <m:sSub>
                          <m:sSubPr>
                            <m:ctrlPr>
                              <a:rPr lang="en-US" sz="110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𝑀</m:t>
                            </m:r>
                          </m:e>
                          <m:sub>
                            <m:r>
                              <a:rPr lang="en-US" sz="1100" b="0" i="1">
                                <a:latin typeface="Cambria Math" panose="02040503050406030204" pitchFamily="18" charset="0"/>
                                <a:ea typeface="Cambria Math" panose="02040503050406030204" pitchFamily="18" charset="0"/>
                              </a:rPr>
                              <m:t>𝑈</m:t>
                            </m:r>
                            <m:r>
                              <a:rPr lang="en-US" sz="1100" b="0" i="1">
                                <a:latin typeface="Cambria Math" panose="02040503050406030204" pitchFamily="18" charset="0"/>
                                <a:ea typeface="Cambria Math" panose="02040503050406030204" pitchFamily="18" charset="0"/>
                              </a:rPr>
                              <m:t>_</m:t>
                            </m:r>
                            <m:r>
                              <a:rPr lang="en-US" sz="1100" b="0" i="1">
                                <a:latin typeface="Cambria Math" panose="02040503050406030204" pitchFamily="18" charset="0"/>
                                <a:ea typeface="Cambria Math" panose="02040503050406030204" pitchFamily="18" charset="0"/>
                              </a:rPr>
                              <m:t>𝐶𝐶</m:t>
                            </m:r>
                          </m:sub>
                        </m:sSub>
                      </m:num>
                      <m:den>
                        <m:sSub>
                          <m:sSubPr>
                            <m:ctrlPr>
                              <a:rPr lang="en-US" sz="110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𝑃</m:t>
                            </m:r>
                          </m:e>
                          <m:sub>
                            <m:r>
                              <a:rPr lang="en-US" sz="1100" b="0" i="1">
                                <a:latin typeface="Cambria Math" panose="02040503050406030204" pitchFamily="18" charset="0"/>
                                <a:ea typeface="Cambria Math" panose="02040503050406030204" pitchFamily="18" charset="0"/>
                              </a:rPr>
                              <m:t>𝑈</m:t>
                            </m:r>
                          </m:sub>
                        </m:sSub>
                      </m:den>
                    </m:f>
                  </m:oMath>
                </m:oMathPara>
              </a14:m>
              <a:endParaRPr lang="en-US" sz="1100"/>
            </a:p>
          </xdr:txBody>
        </xdr:sp>
      </mc:Choice>
      <mc:Fallback xmlns="">
        <xdr:sp macro="" textlink="">
          <xdr:nvSpPr>
            <xdr:cNvPr id="43" name="TextBox 42">
              <a:extLst>
                <a:ext uri="{FF2B5EF4-FFF2-40B4-BE49-F238E27FC236}">
                  <a16:creationId xmlns:a16="http://schemas.microsoft.com/office/drawing/2014/main" id="{59249B00-5D62-4E98-AFB3-268D58361F31}"/>
                </a:ext>
              </a:extLst>
            </xdr:cNvPr>
            <xdr:cNvSpPr txBox="1"/>
          </xdr:nvSpPr>
          <xdr:spPr>
            <a:xfrm>
              <a:off x="3133725" y="19135725"/>
              <a:ext cx="657225" cy="3445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𝑀_(𝑈_𝐶𝐶)/𝑃_𝑈 </a:t>
              </a:r>
              <a:endParaRPr lang="en-US" sz="1100"/>
            </a:p>
          </xdr:txBody>
        </xdr:sp>
      </mc:Fallback>
    </mc:AlternateContent>
    <xdr:clientData/>
  </xdr:oneCellAnchor>
  <xdr:oneCellAnchor>
    <xdr:from>
      <xdr:col>4</xdr:col>
      <xdr:colOff>76200</xdr:colOff>
      <xdr:row>94</xdr:row>
      <xdr:rowOff>247650</xdr:rowOff>
    </xdr:from>
    <xdr:ext cx="498598" cy="317523"/>
    <mc:AlternateContent xmlns:mc="http://schemas.openxmlformats.org/markup-compatibility/2006" xmlns:a14="http://schemas.microsoft.com/office/drawing/2010/main">
      <mc:Choice Requires="a14">
        <xdr:sp macro="" textlink="">
          <xdr:nvSpPr>
            <xdr:cNvPr id="49" name="TextBox 48">
              <a:extLst>
                <a:ext uri="{FF2B5EF4-FFF2-40B4-BE49-F238E27FC236}">
                  <a16:creationId xmlns:a16="http://schemas.microsoft.com/office/drawing/2014/main" id="{00000000-0008-0000-0000-000031000000}"/>
                </a:ext>
              </a:extLst>
            </xdr:cNvPr>
            <xdr:cNvSpPr txBox="1"/>
          </xdr:nvSpPr>
          <xdr:spPr>
            <a:xfrm>
              <a:off x="3152775" y="15782925"/>
              <a:ext cx="498598" cy="3175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𝑆</m:t>
                    </m:r>
                    <m:f>
                      <m:fPr>
                        <m:ctrlPr>
                          <a:rPr lang="en-US" sz="1100" i="1">
                            <a:latin typeface="Cambria Math" panose="02040503050406030204" pitchFamily="18" charset="0"/>
                            <a:ea typeface="Cambria Math" panose="02040503050406030204" pitchFamily="18" charset="0"/>
                          </a:rPr>
                        </m:ctrlPr>
                      </m:fPr>
                      <m:num>
                        <m:sSub>
                          <m:sSubPr>
                            <m:ctrlPr>
                              <a:rPr lang="en-US" sz="1100" i="1">
                                <a:latin typeface="Cambria Math" panose="02040503050406030204" pitchFamily="18" charset="0"/>
                                <a:ea typeface="Cambria Math" panose="02040503050406030204" pitchFamily="18" charset="0"/>
                              </a:rPr>
                            </m:ctrlPr>
                          </m:sSubPr>
                          <m:e>
                            <m:r>
                              <a:rPr lang="en-US" sz="1100" i="1">
                                <a:latin typeface="Cambria Math" panose="02040503050406030204" pitchFamily="18" charset="0"/>
                                <a:ea typeface="Cambria Math" panose="02040503050406030204" pitchFamily="18" charset="0"/>
                              </a:rPr>
                              <m:t>𝛾</m:t>
                            </m:r>
                          </m:e>
                          <m:sub>
                            <m:r>
                              <a:rPr lang="en-US" sz="1100" b="0" i="1">
                                <a:latin typeface="Cambria Math" panose="02040503050406030204" pitchFamily="18" charset="0"/>
                                <a:ea typeface="Cambria Math" panose="02040503050406030204" pitchFamily="18" charset="0"/>
                              </a:rPr>
                              <m:t>𝐿𝑆</m:t>
                            </m:r>
                          </m:sub>
                        </m:sSub>
                      </m:num>
                      <m:den>
                        <m:sSub>
                          <m:sSubPr>
                            <m:ctrlPr>
                              <a:rPr lang="en-US" sz="1100" i="1">
                                <a:latin typeface="Cambria Math" panose="02040503050406030204" pitchFamily="18" charset="0"/>
                                <a:ea typeface="Cambria Math" panose="02040503050406030204" pitchFamily="18" charset="0"/>
                              </a:rPr>
                            </m:ctrlPr>
                          </m:sSubPr>
                          <m:e>
                            <m:r>
                              <a:rPr lang="en-US" sz="1100" i="1">
                                <a:latin typeface="Cambria Math" panose="02040503050406030204" pitchFamily="18" charset="0"/>
                                <a:ea typeface="Cambria Math" panose="02040503050406030204" pitchFamily="18" charset="0"/>
                              </a:rPr>
                              <m:t>𝛾</m:t>
                            </m:r>
                          </m:e>
                          <m:sub>
                            <m:r>
                              <a:rPr lang="en-US" sz="1100" b="0" i="1">
                                <a:latin typeface="Cambria Math" panose="02040503050406030204" pitchFamily="18" charset="0"/>
                                <a:ea typeface="Cambria Math" panose="02040503050406030204" pitchFamily="18" charset="0"/>
                              </a:rPr>
                              <m:t>𝐸𝐻</m:t>
                            </m:r>
                          </m:sub>
                        </m:sSub>
                      </m:den>
                    </m:f>
                  </m:oMath>
                </m:oMathPara>
              </a14:m>
              <a:endParaRPr lang="en-US" sz="1100"/>
            </a:p>
          </xdr:txBody>
        </xdr:sp>
      </mc:Choice>
      <mc:Fallback xmlns="">
        <xdr:sp macro="" textlink="">
          <xdr:nvSpPr>
            <xdr:cNvPr id="49" name="TextBox 48">
              <a:extLst>
                <a:ext uri="{FF2B5EF4-FFF2-40B4-BE49-F238E27FC236}">
                  <a16:creationId xmlns:a16="http://schemas.microsoft.com/office/drawing/2014/main" id="{4625759C-E9B1-49E2-8870-98722A800EDA}"/>
                </a:ext>
              </a:extLst>
            </xdr:cNvPr>
            <xdr:cNvSpPr txBox="1"/>
          </xdr:nvSpPr>
          <xdr:spPr>
            <a:xfrm>
              <a:off x="3152775" y="15782925"/>
              <a:ext cx="498598" cy="3175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𝑆</a:t>
              </a:r>
              <a:r>
                <a:rPr lang="en-US" sz="1100" i="0">
                  <a:latin typeface="Cambria Math" panose="02040503050406030204" pitchFamily="18" charset="0"/>
                  <a:ea typeface="Cambria Math" panose="02040503050406030204" pitchFamily="18" charset="0"/>
                </a:rPr>
                <a:t> 𝛾_</a:t>
              </a:r>
              <a:r>
                <a:rPr lang="en-US" sz="1100" b="0" i="0">
                  <a:latin typeface="Cambria Math" panose="02040503050406030204" pitchFamily="18" charset="0"/>
                  <a:ea typeface="Cambria Math" panose="02040503050406030204" pitchFamily="18" charset="0"/>
                </a:rPr>
                <a:t>𝐿𝑆/</a:t>
              </a:r>
              <a:r>
                <a:rPr lang="en-US" sz="1100" i="0">
                  <a:latin typeface="Cambria Math" panose="02040503050406030204" pitchFamily="18" charset="0"/>
                  <a:ea typeface="Cambria Math" panose="02040503050406030204" pitchFamily="18" charset="0"/>
                </a:rPr>
                <a:t>𝛾_</a:t>
              </a:r>
              <a:r>
                <a:rPr lang="en-US" sz="1100" b="0" i="0">
                  <a:latin typeface="Cambria Math" panose="02040503050406030204" pitchFamily="18" charset="0"/>
                  <a:ea typeface="Cambria Math" panose="02040503050406030204" pitchFamily="18" charset="0"/>
                </a:rPr>
                <a:t>𝐸𝐻 </a:t>
              </a:r>
              <a:endParaRPr lang="en-US" sz="1100"/>
            </a:p>
          </xdr:txBody>
        </xdr:sp>
      </mc:Fallback>
    </mc:AlternateContent>
    <xdr:clientData/>
  </xdr:oneCellAnchor>
  <xdr:oneCellAnchor>
    <xdr:from>
      <xdr:col>4</xdr:col>
      <xdr:colOff>76200</xdr:colOff>
      <xdr:row>82</xdr:row>
      <xdr:rowOff>85725</xdr:rowOff>
    </xdr:from>
    <xdr:ext cx="2120068" cy="338619"/>
    <mc:AlternateContent xmlns:mc="http://schemas.openxmlformats.org/markup-compatibility/2006" xmlns:a14="http://schemas.microsoft.com/office/drawing/2010/main">
      <mc:Choice Requires="a14">
        <xdr:sp macro="" textlink="">
          <xdr:nvSpPr>
            <xdr:cNvPr id="52" name="TextBox 51">
              <a:extLst>
                <a:ext uri="{FF2B5EF4-FFF2-40B4-BE49-F238E27FC236}">
                  <a16:creationId xmlns:a16="http://schemas.microsoft.com/office/drawing/2014/main" id="{00000000-0008-0000-0000-000034000000}"/>
                </a:ext>
              </a:extLst>
            </xdr:cNvPr>
            <xdr:cNvSpPr txBox="1"/>
          </xdr:nvSpPr>
          <xdr:spPr>
            <a:xfrm>
              <a:off x="3152775" y="11563350"/>
              <a:ext cx="2120068" cy="3386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m:t>
                    </m:r>
                    <m:f>
                      <m:fPr>
                        <m:ctrlPr>
                          <a:rPr lang="en-US" sz="1100" i="1">
                            <a:latin typeface="Cambria Math" panose="02040503050406030204" pitchFamily="18" charset="0"/>
                            <a:ea typeface="Cambria Math" panose="02040503050406030204" pitchFamily="18" charset="0"/>
                          </a:rPr>
                        </m:ctrlPr>
                      </m:fPr>
                      <m:num>
                        <m:r>
                          <a:rPr lang="en-US" sz="1100" b="0" i="1">
                            <a:latin typeface="Cambria Math" panose="02040503050406030204" pitchFamily="18" charset="0"/>
                            <a:ea typeface="Cambria Math" panose="02040503050406030204" pitchFamily="18" charset="0"/>
                          </a:rPr>
                          <m:t>𝑊</m:t>
                        </m:r>
                        <m:sSup>
                          <m:sSupPr>
                            <m:ctrlPr>
                              <a:rPr lang="en-US" sz="1100" b="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𝐿</m:t>
                            </m:r>
                          </m:e>
                          <m:sup>
                            <m:r>
                              <a:rPr lang="en-US" sz="1100" b="0" i="1">
                                <a:latin typeface="Cambria Math" panose="02040503050406030204" pitchFamily="18" charset="0"/>
                                <a:ea typeface="Cambria Math" panose="02040503050406030204" pitchFamily="18" charset="0"/>
                              </a:rPr>
                              <m:t>2</m:t>
                            </m:r>
                          </m:sup>
                        </m:sSup>
                      </m:num>
                      <m:den>
                        <m:r>
                          <a:rPr lang="en-US" sz="1100" b="0" i="1">
                            <a:latin typeface="Cambria Math" panose="02040503050406030204" pitchFamily="18" charset="0"/>
                            <a:ea typeface="Cambria Math" panose="02040503050406030204" pitchFamily="18" charset="0"/>
                          </a:rPr>
                          <m:t>24</m:t>
                        </m:r>
                      </m:den>
                    </m:f>
                    <m:d>
                      <m:dPr>
                        <m:ctrlPr>
                          <a:rPr lang="en-US" sz="1100" i="1">
                            <a:latin typeface="Cambria Math" panose="02040503050406030204" pitchFamily="18" charset="0"/>
                            <a:ea typeface="Cambria Math" panose="02040503050406030204" pitchFamily="18" charset="0"/>
                          </a:rPr>
                        </m:ctrlPr>
                      </m:dPr>
                      <m:e>
                        <m:r>
                          <a:rPr lang="en-US" sz="1100" b="0" i="1">
                            <a:latin typeface="Cambria Math" panose="02040503050406030204" pitchFamily="18" charset="0"/>
                            <a:ea typeface="Cambria Math" panose="02040503050406030204" pitchFamily="18" charset="0"/>
                          </a:rPr>
                          <m:t>3</m:t>
                        </m:r>
                        <m:sSup>
                          <m:sSupPr>
                            <m:ctrlPr>
                              <a:rPr lang="en-US" sz="1100" b="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h</m:t>
                            </m:r>
                          </m:e>
                          <m:sup>
                            <m:r>
                              <a:rPr lang="en-US" sz="1100" b="0" i="1">
                                <a:latin typeface="Cambria Math" panose="02040503050406030204" pitchFamily="18" charset="0"/>
                                <a:ea typeface="Cambria Math" panose="02040503050406030204" pitchFamily="18" charset="0"/>
                              </a:rPr>
                              <m:t>2</m:t>
                            </m:r>
                          </m:sup>
                        </m:sSup>
                        <m:r>
                          <a:rPr lang="en-US" sz="1100" b="0" i="1">
                            <a:latin typeface="Cambria Math" panose="02040503050406030204" pitchFamily="18" charset="0"/>
                            <a:ea typeface="Cambria Math" panose="02040503050406030204" pitchFamily="18" charset="0"/>
                          </a:rPr>
                          <m:t>+ </m:t>
                        </m:r>
                        <m:d>
                          <m:dPr>
                            <m:ctrlPr>
                              <a:rPr lang="en-US" sz="1100" b="0" i="1">
                                <a:latin typeface="Cambria Math" panose="02040503050406030204" pitchFamily="18" charset="0"/>
                                <a:ea typeface="Cambria Math" panose="02040503050406030204" pitchFamily="18" charset="0"/>
                              </a:rPr>
                            </m:ctrlPr>
                          </m:dPr>
                          <m:e>
                            <m:r>
                              <a:rPr lang="en-US" sz="1100" b="0" i="1">
                                <a:latin typeface="Cambria Math" panose="02040503050406030204" pitchFamily="18" charset="0"/>
                                <a:ea typeface="Cambria Math" panose="02040503050406030204" pitchFamily="18" charset="0"/>
                              </a:rPr>
                              <m:t>𝐻</m:t>
                            </m:r>
                            <m:r>
                              <a:rPr lang="en-US" sz="1100" b="0" i="1">
                                <a:latin typeface="Cambria Math" panose="02040503050406030204" pitchFamily="18" charset="0"/>
                                <a:ea typeface="Cambria Math" panose="02040503050406030204" pitchFamily="18" charset="0"/>
                              </a:rPr>
                              <m:t>+4</m:t>
                            </m:r>
                            <m:r>
                              <a:rPr lang="en-US" sz="1100" b="0" i="1">
                                <a:latin typeface="Cambria Math" panose="02040503050406030204" pitchFamily="18" charset="0"/>
                                <a:ea typeface="Cambria Math" panose="02040503050406030204" pitchFamily="18" charset="0"/>
                              </a:rPr>
                              <m:t>𝑆</m:t>
                            </m:r>
                          </m:e>
                        </m:d>
                        <m:d>
                          <m:dPr>
                            <m:ctrlPr>
                              <a:rPr lang="en-US" sz="1100" b="0" i="1">
                                <a:latin typeface="Cambria Math" panose="02040503050406030204" pitchFamily="18" charset="0"/>
                                <a:ea typeface="Cambria Math" panose="02040503050406030204" pitchFamily="18" charset="0"/>
                              </a:rPr>
                            </m:ctrlPr>
                          </m:dPr>
                          <m:e>
                            <m:r>
                              <a:rPr lang="en-US" sz="1100" b="0" i="1">
                                <a:latin typeface="Cambria Math" panose="02040503050406030204" pitchFamily="18" charset="0"/>
                                <a:ea typeface="Cambria Math" panose="02040503050406030204" pitchFamily="18" charset="0"/>
                              </a:rPr>
                              <m:t>𝐻</m:t>
                            </m:r>
                            <m:r>
                              <a:rPr lang="en-US" sz="1100" b="0" i="1">
                                <a:latin typeface="Cambria Math" panose="02040503050406030204" pitchFamily="18" charset="0"/>
                                <a:ea typeface="Cambria Math" panose="02040503050406030204" pitchFamily="18" charset="0"/>
                              </a:rPr>
                              <m:t>+2</m:t>
                            </m:r>
                            <m:r>
                              <a:rPr lang="en-US" sz="1100" b="0" i="1">
                                <a:latin typeface="Cambria Math" panose="02040503050406030204" pitchFamily="18" charset="0"/>
                                <a:ea typeface="Cambria Math" panose="02040503050406030204" pitchFamily="18" charset="0"/>
                              </a:rPr>
                              <m:t>h</m:t>
                            </m:r>
                          </m:e>
                        </m:d>
                      </m:e>
                    </m:d>
                  </m:oMath>
                </m:oMathPara>
              </a14:m>
              <a:endParaRPr lang="en-US" sz="1100"/>
            </a:p>
          </xdr:txBody>
        </xdr:sp>
      </mc:Choice>
      <mc:Fallback xmlns="">
        <xdr:sp macro="" textlink="">
          <xdr:nvSpPr>
            <xdr:cNvPr id="52" name="TextBox 51">
              <a:extLst>
                <a:ext uri="{FF2B5EF4-FFF2-40B4-BE49-F238E27FC236}">
                  <a16:creationId xmlns:a16="http://schemas.microsoft.com/office/drawing/2014/main" id="{49F5276F-DCD1-4E1E-A336-FE84E41A3918}"/>
                </a:ext>
              </a:extLst>
            </xdr:cNvPr>
            <xdr:cNvSpPr txBox="1"/>
          </xdr:nvSpPr>
          <xdr:spPr>
            <a:xfrm>
              <a:off x="3152775" y="11563350"/>
              <a:ext cx="2120068" cy="3386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𝑊𝐿^2)/24 </a:t>
              </a: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3ℎ^2+ (𝐻+4𝑆)(𝐻+2ℎ))</a:t>
              </a:r>
              <a:endParaRPr lang="en-US" sz="1100"/>
            </a:p>
          </xdr:txBody>
        </xdr:sp>
      </mc:Fallback>
    </mc:AlternateContent>
    <xdr:clientData/>
  </xdr:oneCellAnchor>
  <xdr:oneCellAnchor>
    <xdr:from>
      <xdr:col>4</xdr:col>
      <xdr:colOff>76200</xdr:colOff>
      <xdr:row>84</xdr:row>
      <xdr:rowOff>104775</xdr:rowOff>
    </xdr:from>
    <xdr:ext cx="2444259" cy="315792"/>
    <mc:AlternateContent xmlns:mc="http://schemas.openxmlformats.org/markup-compatibility/2006" xmlns:a14="http://schemas.microsoft.com/office/drawing/2010/main">
      <mc:Choice Requires="a14">
        <xdr:sp macro="" textlink="">
          <xdr:nvSpPr>
            <xdr:cNvPr id="53" name="TextBox 52">
              <a:extLst>
                <a:ext uri="{FF2B5EF4-FFF2-40B4-BE49-F238E27FC236}">
                  <a16:creationId xmlns:a16="http://schemas.microsoft.com/office/drawing/2014/main" id="{00000000-0008-0000-0000-000035000000}"/>
                </a:ext>
              </a:extLst>
            </xdr:cNvPr>
            <xdr:cNvSpPr txBox="1"/>
          </xdr:nvSpPr>
          <xdr:spPr>
            <a:xfrm>
              <a:off x="3152775" y="12277725"/>
              <a:ext cx="2444259" cy="3157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m:t>
                    </m:r>
                    <m:f>
                      <m:fPr>
                        <m:ctrlPr>
                          <a:rPr lang="en-US" sz="1100" i="1">
                            <a:latin typeface="Cambria Math" panose="02040503050406030204" pitchFamily="18" charset="0"/>
                            <a:ea typeface="Cambria Math" panose="02040503050406030204" pitchFamily="18" charset="0"/>
                          </a:rPr>
                        </m:ctrlPr>
                      </m:fPr>
                      <m:num>
                        <m:r>
                          <a:rPr lang="en-US" sz="1100" b="0" i="1">
                            <a:latin typeface="Cambria Math" panose="02040503050406030204" pitchFamily="18" charset="0"/>
                            <a:ea typeface="Cambria Math" panose="02040503050406030204" pitchFamily="18" charset="0"/>
                          </a:rPr>
                          <m:t>𝑊𝐿</m:t>
                        </m:r>
                      </m:num>
                      <m:den>
                        <m:r>
                          <a:rPr lang="en-US" sz="1100" b="0" i="1">
                            <a:latin typeface="Cambria Math" panose="02040503050406030204" pitchFamily="18" charset="0"/>
                            <a:ea typeface="Cambria Math" panose="02040503050406030204" pitchFamily="18" charset="0"/>
                          </a:rPr>
                          <m:t>12</m:t>
                        </m:r>
                      </m:den>
                    </m:f>
                    <m:d>
                      <m:dPr>
                        <m:ctrlPr>
                          <a:rPr lang="en-US" sz="1100" i="1">
                            <a:latin typeface="Cambria Math" panose="02040503050406030204" pitchFamily="18" charset="0"/>
                            <a:ea typeface="Cambria Math" panose="02040503050406030204" pitchFamily="18" charset="0"/>
                          </a:rPr>
                        </m:ctrlPr>
                      </m:dPr>
                      <m:e>
                        <m:r>
                          <a:rPr lang="en-US" sz="1100" b="0" i="1">
                            <a:latin typeface="Cambria Math" panose="02040503050406030204" pitchFamily="18" charset="0"/>
                            <a:ea typeface="Cambria Math" panose="02040503050406030204" pitchFamily="18" charset="0"/>
                          </a:rPr>
                          <m:t>2</m:t>
                        </m:r>
                        <m:r>
                          <a:rPr lang="en-US" sz="1100" b="0" i="1">
                            <a:latin typeface="Cambria Math" panose="02040503050406030204" pitchFamily="18" charset="0"/>
                            <a:ea typeface="Cambria Math" panose="02040503050406030204" pitchFamily="18" charset="0"/>
                          </a:rPr>
                          <m:t>𝑆h𝐻</m:t>
                        </m:r>
                        <m:r>
                          <a:rPr lang="en-US" sz="1100" b="0" i="1">
                            <a:latin typeface="Cambria Math" panose="02040503050406030204" pitchFamily="18" charset="0"/>
                            <a:ea typeface="Cambria Math" panose="02040503050406030204" pitchFamily="18" charset="0"/>
                          </a:rPr>
                          <m:t>+</m:t>
                        </m:r>
                        <m:d>
                          <m:dPr>
                            <m:ctrlPr>
                              <a:rPr lang="en-US" sz="1100" b="0" i="1">
                                <a:latin typeface="Cambria Math" panose="02040503050406030204" pitchFamily="18" charset="0"/>
                                <a:ea typeface="Cambria Math" panose="02040503050406030204" pitchFamily="18" charset="0"/>
                              </a:rPr>
                            </m:ctrlPr>
                          </m:dPr>
                          <m:e>
                            <m:r>
                              <a:rPr lang="en-US" sz="1100" b="0" i="1">
                                <a:latin typeface="Cambria Math" panose="02040503050406030204" pitchFamily="18" charset="0"/>
                                <a:ea typeface="Cambria Math" panose="02040503050406030204" pitchFamily="18" charset="0"/>
                              </a:rPr>
                              <m:t>𝐻</m:t>
                            </m:r>
                            <m:r>
                              <a:rPr lang="en-US" sz="1100" b="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h</m:t>
                            </m:r>
                            <m:r>
                              <a:rPr lang="en-US" sz="1100" b="0" i="1">
                                <a:latin typeface="Cambria Math" panose="02040503050406030204" pitchFamily="18" charset="0"/>
                                <a:ea typeface="Cambria Math" panose="02040503050406030204" pitchFamily="18" charset="0"/>
                              </a:rPr>
                              <m:t>+2</m:t>
                            </m:r>
                            <m:r>
                              <a:rPr lang="en-US" sz="1100" b="0" i="1">
                                <a:latin typeface="Cambria Math" panose="02040503050406030204" pitchFamily="18" charset="0"/>
                                <a:ea typeface="Cambria Math" panose="02040503050406030204" pitchFamily="18" charset="0"/>
                              </a:rPr>
                              <m:t>𝑆</m:t>
                            </m:r>
                          </m:e>
                        </m:d>
                        <m:d>
                          <m:dPr>
                            <m:ctrlPr>
                              <a:rPr lang="en-US" sz="1100" b="0" i="1">
                                <a:latin typeface="Cambria Math" panose="02040503050406030204" pitchFamily="18" charset="0"/>
                                <a:ea typeface="Cambria Math" panose="02040503050406030204" pitchFamily="18" charset="0"/>
                              </a:rPr>
                            </m:ctrlPr>
                          </m:dPr>
                          <m:e>
                            <m:sSup>
                              <m:sSupPr>
                                <m:ctrlPr>
                                  <a:rPr lang="en-US" sz="1100" b="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𝐻</m:t>
                                </m:r>
                              </m:e>
                              <m:sup>
                                <m:r>
                                  <a:rPr lang="en-US" sz="1100" b="0" i="1">
                                    <a:latin typeface="Cambria Math" panose="02040503050406030204" pitchFamily="18" charset="0"/>
                                    <a:ea typeface="Cambria Math" panose="02040503050406030204" pitchFamily="18" charset="0"/>
                                  </a:rPr>
                                  <m:t>2</m:t>
                                </m:r>
                              </m:sup>
                            </m:sSup>
                            <m:r>
                              <a:rPr lang="en-US" sz="1100" b="0" i="1">
                                <a:latin typeface="Cambria Math" panose="02040503050406030204" pitchFamily="18" charset="0"/>
                                <a:ea typeface="Cambria Math" panose="02040503050406030204" pitchFamily="18" charset="0"/>
                              </a:rPr>
                              <m:t>+</m:t>
                            </m:r>
                            <m:sSup>
                              <m:sSupPr>
                                <m:ctrlPr>
                                  <a:rPr lang="en-US" sz="1100" b="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h</m:t>
                                </m:r>
                              </m:e>
                              <m:sup>
                                <m:r>
                                  <a:rPr lang="en-US" sz="1100" b="0" i="1">
                                    <a:latin typeface="Cambria Math" panose="02040503050406030204" pitchFamily="18" charset="0"/>
                                    <a:ea typeface="Cambria Math" panose="02040503050406030204" pitchFamily="18" charset="0"/>
                                  </a:rPr>
                                  <m:t>2</m:t>
                                </m:r>
                              </m:sup>
                            </m:sSup>
                          </m:e>
                        </m:d>
                      </m:e>
                    </m:d>
                  </m:oMath>
                </m:oMathPara>
              </a14:m>
              <a:endParaRPr lang="en-US" sz="1100"/>
            </a:p>
          </xdr:txBody>
        </xdr:sp>
      </mc:Choice>
      <mc:Fallback xmlns="">
        <xdr:sp macro="" textlink="">
          <xdr:nvSpPr>
            <xdr:cNvPr id="53" name="TextBox 52">
              <a:extLst>
                <a:ext uri="{FF2B5EF4-FFF2-40B4-BE49-F238E27FC236}">
                  <a16:creationId xmlns:a16="http://schemas.microsoft.com/office/drawing/2014/main" id="{91B0BB9B-4AB5-4D8A-B238-7EC9E26DBD95}"/>
                </a:ext>
              </a:extLst>
            </xdr:cNvPr>
            <xdr:cNvSpPr txBox="1"/>
          </xdr:nvSpPr>
          <xdr:spPr>
            <a:xfrm>
              <a:off x="3152775" y="12277725"/>
              <a:ext cx="2444259" cy="3157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𝑊𝐿/12 </a:t>
              </a: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2𝑆ℎ𝐻+(𝐻+ℎ+2𝑆)(𝐻^2+ℎ^2 ))</a:t>
              </a:r>
              <a:endParaRPr lang="en-US" sz="1100"/>
            </a:p>
          </xdr:txBody>
        </xdr:sp>
      </mc:Fallback>
    </mc:AlternateContent>
    <xdr:clientData/>
  </xdr:oneCellAnchor>
  <xdr:oneCellAnchor>
    <xdr:from>
      <xdr:col>4</xdr:col>
      <xdr:colOff>76200</xdr:colOff>
      <xdr:row>86</xdr:row>
      <xdr:rowOff>104775</xdr:rowOff>
    </xdr:from>
    <xdr:ext cx="1903983" cy="316946"/>
    <mc:AlternateContent xmlns:mc="http://schemas.openxmlformats.org/markup-compatibility/2006" xmlns:a14="http://schemas.microsoft.com/office/drawing/2010/main">
      <mc:Choice Requires="a14">
        <xdr:sp macro="" textlink="">
          <xdr:nvSpPr>
            <xdr:cNvPr id="54" name="TextBox 53">
              <a:extLst>
                <a:ext uri="{FF2B5EF4-FFF2-40B4-BE49-F238E27FC236}">
                  <a16:creationId xmlns:a16="http://schemas.microsoft.com/office/drawing/2014/main" id="{00000000-0008-0000-0000-000036000000}"/>
                </a:ext>
              </a:extLst>
            </xdr:cNvPr>
            <xdr:cNvSpPr txBox="1"/>
          </xdr:nvSpPr>
          <xdr:spPr>
            <a:xfrm>
              <a:off x="3152775" y="12973050"/>
              <a:ext cx="1903983" cy="3169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m:t>
                    </m:r>
                    <m:f>
                      <m:fPr>
                        <m:ctrlPr>
                          <a:rPr lang="en-US" sz="1100" i="1">
                            <a:latin typeface="Cambria Math" panose="02040503050406030204" pitchFamily="18" charset="0"/>
                            <a:ea typeface="Cambria Math" panose="02040503050406030204" pitchFamily="18" charset="0"/>
                          </a:rPr>
                        </m:ctrlPr>
                      </m:fPr>
                      <m:num>
                        <m:r>
                          <a:rPr lang="en-US" sz="1100" b="0" i="1">
                            <a:latin typeface="Cambria Math" panose="02040503050406030204" pitchFamily="18" charset="0"/>
                            <a:ea typeface="Cambria Math" panose="02040503050406030204" pitchFamily="18" charset="0"/>
                          </a:rPr>
                          <m:t>𝑊𝐿</m:t>
                        </m:r>
                      </m:num>
                      <m:den>
                        <m:r>
                          <a:rPr lang="en-US" sz="1100" b="0" i="1">
                            <a:latin typeface="Cambria Math" panose="02040503050406030204" pitchFamily="18" charset="0"/>
                            <a:ea typeface="Cambria Math" panose="02040503050406030204" pitchFamily="18" charset="0"/>
                          </a:rPr>
                          <m:t>6</m:t>
                        </m:r>
                      </m:den>
                    </m:f>
                    <m:d>
                      <m:dPr>
                        <m:ctrlPr>
                          <a:rPr lang="en-US" sz="1100" i="1">
                            <a:latin typeface="Cambria Math" panose="02040503050406030204" pitchFamily="18" charset="0"/>
                            <a:ea typeface="Cambria Math" panose="02040503050406030204" pitchFamily="18" charset="0"/>
                          </a:rPr>
                        </m:ctrlPr>
                      </m:dPr>
                      <m:e>
                        <m:sSup>
                          <m:sSupPr>
                            <m:ctrlPr>
                              <a:rPr lang="en-US" sz="1100" b="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𝐻</m:t>
                            </m:r>
                          </m:e>
                          <m:sup>
                            <m:r>
                              <a:rPr lang="en-US" sz="1100" b="0" i="1">
                                <a:latin typeface="Cambria Math" panose="02040503050406030204" pitchFamily="18" charset="0"/>
                                <a:ea typeface="Cambria Math" panose="02040503050406030204" pitchFamily="18" charset="0"/>
                              </a:rPr>
                              <m:t>2</m:t>
                            </m:r>
                          </m:sup>
                        </m:sSup>
                        <m:r>
                          <a:rPr lang="en-US" sz="1100" b="0" i="1">
                            <a:latin typeface="Cambria Math" panose="02040503050406030204" pitchFamily="18" charset="0"/>
                            <a:ea typeface="Cambria Math" panose="02040503050406030204" pitchFamily="18" charset="0"/>
                          </a:rPr>
                          <m:t>+ </m:t>
                        </m:r>
                        <m:d>
                          <m:dPr>
                            <m:ctrlPr>
                              <a:rPr lang="en-US" sz="1100" b="0" i="1">
                                <a:latin typeface="Cambria Math" panose="02040503050406030204" pitchFamily="18" charset="0"/>
                                <a:ea typeface="Cambria Math" panose="02040503050406030204" pitchFamily="18" charset="0"/>
                              </a:rPr>
                            </m:ctrlPr>
                          </m:dPr>
                          <m:e>
                            <m:r>
                              <a:rPr lang="en-US" sz="1100" b="0" i="1">
                                <a:latin typeface="Cambria Math" panose="02040503050406030204" pitchFamily="18" charset="0"/>
                                <a:ea typeface="Cambria Math" panose="02040503050406030204" pitchFamily="18" charset="0"/>
                              </a:rPr>
                              <m:t>h</m:t>
                            </m:r>
                            <m:r>
                              <a:rPr lang="en-US" sz="1100" b="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𝐻</m:t>
                            </m:r>
                          </m:e>
                        </m:d>
                        <m:d>
                          <m:dPr>
                            <m:ctrlPr>
                              <a:rPr lang="en-US" sz="1100" b="0" i="1">
                                <a:latin typeface="Cambria Math" panose="02040503050406030204" pitchFamily="18" charset="0"/>
                                <a:ea typeface="Cambria Math" panose="02040503050406030204" pitchFamily="18" charset="0"/>
                              </a:rPr>
                            </m:ctrlPr>
                          </m:dPr>
                          <m:e>
                            <m:r>
                              <a:rPr lang="en-US" sz="1100" b="0" i="1">
                                <a:latin typeface="Cambria Math" panose="02040503050406030204" pitchFamily="18" charset="0"/>
                                <a:ea typeface="Cambria Math" panose="02040503050406030204" pitchFamily="18" charset="0"/>
                              </a:rPr>
                              <m:t>h</m:t>
                            </m:r>
                            <m:r>
                              <a:rPr lang="en-US" sz="1100" b="0" i="1">
                                <a:latin typeface="Cambria Math" panose="02040503050406030204" pitchFamily="18" charset="0"/>
                                <a:ea typeface="Cambria Math" panose="02040503050406030204" pitchFamily="18" charset="0"/>
                              </a:rPr>
                              <m:t>+3</m:t>
                            </m:r>
                            <m:r>
                              <a:rPr lang="en-US" sz="1100" b="0" i="1">
                                <a:latin typeface="Cambria Math" panose="02040503050406030204" pitchFamily="18" charset="0"/>
                                <a:ea typeface="Cambria Math" panose="02040503050406030204" pitchFamily="18" charset="0"/>
                              </a:rPr>
                              <m:t>𝑆</m:t>
                            </m:r>
                          </m:e>
                        </m:d>
                      </m:e>
                    </m:d>
                  </m:oMath>
                </m:oMathPara>
              </a14:m>
              <a:endParaRPr lang="en-US" sz="1100"/>
            </a:p>
          </xdr:txBody>
        </xdr:sp>
      </mc:Choice>
      <mc:Fallback xmlns="">
        <xdr:sp macro="" textlink="">
          <xdr:nvSpPr>
            <xdr:cNvPr id="54" name="TextBox 53">
              <a:extLst>
                <a:ext uri="{FF2B5EF4-FFF2-40B4-BE49-F238E27FC236}">
                  <a16:creationId xmlns:a16="http://schemas.microsoft.com/office/drawing/2014/main" id="{3A1DFD65-B802-4FCA-8D35-638CAD12C8C1}"/>
                </a:ext>
              </a:extLst>
            </xdr:cNvPr>
            <xdr:cNvSpPr txBox="1"/>
          </xdr:nvSpPr>
          <xdr:spPr>
            <a:xfrm>
              <a:off x="3152775" y="12973050"/>
              <a:ext cx="1903983" cy="3169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𝑊𝐿/6 </a:t>
              </a: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𝐻^2+ (ℎ+𝐻)(ℎ+3𝑆))</a:t>
              </a:r>
              <a:endParaRPr lang="en-US" sz="1100"/>
            </a:p>
          </xdr:txBody>
        </xdr:sp>
      </mc:Fallback>
    </mc:AlternateContent>
    <xdr:clientData/>
  </xdr:oneCellAnchor>
  <xdr:oneCellAnchor>
    <xdr:from>
      <xdr:col>3</xdr:col>
      <xdr:colOff>409576</xdr:colOff>
      <xdr:row>88</xdr:row>
      <xdr:rowOff>190500</xdr:rowOff>
    </xdr:from>
    <xdr:ext cx="166391" cy="172227"/>
    <mc:AlternateContent xmlns:mc="http://schemas.openxmlformats.org/markup-compatibility/2006" xmlns:a14="http://schemas.microsoft.com/office/drawing/2010/main">
      <mc:Choice Requires="a14">
        <xdr:sp macro="" textlink="">
          <xdr:nvSpPr>
            <xdr:cNvPr id="55" name="TextBox 54">
              <a:extLst>
                <a:ext uri="{FF2B5EF4-FFF2-40B4-BE49-F238E27FC236}">
                  <a16:creationId xmlns:a16="http://schemas.microsoft.com/office/drawing/2014/main" id="{00000000-0008-0000-0000-000037000000}"/>
                </a:ext>
              </a:extLst>
            </xdr:cNvPr>
            <xdr:cNvSpPr txBox="1"/>
          </xdr:nvSpPr>
          <xdr:spPr>
            <a:xfrm>
              <a:off x="2876551" y="13954125"/>
              <a:ext cx="16639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acc>
                          <m:accPr>
                            <m:chr m:val="̅"/>
                            <m:ctrlPr>
                              <a:rPr lang="en-US" sz="1100" b="0" i="1">
                                <a:latin typeface="Cambria Math" panose="02040503050406030204" pitchFamily="18" charset="0"/>
                              </a:rPr>
                            </m:ctrlPr>
                          </m:accPr>
                          <m:e>
                            <m:r>
                              <a:rPr lang="en-US" sz="1100" b="0" i="1">
                                <a:latin typeface="Cambria Math" panose="02040503050406030204" pitchFamily="18" charset="0"/>
                              </a:rPr>
                              <m:t>𝑥</m:t>
                            </m:r>
                          </m:e>
                        </m:acc>
                      </m:e>
                      <m:sub>
                        <m:r>
                          <a:rPr lang="en-US" sz="1100" b="0" i="1">
                            <a:latin typeface="Cambria Math" panose="02040503050406030204" pitchFamily="18" charset="0"/>
                          </a:rPr>
                          <m:t>𝑆</m:t>
                        </m:r>
                      </m:sub>
                    </m:sSub>
                  </m:oMath>
                </m:oMathPara>
              </a14:m>
              <a:endParaRPr lang="en-US" sz="1100"/>
            </a:p>
          </xdr:txBody>
        </xdr:sp>
      </mc:Choice>
      <mc:Fallback xmlns="">
        <xdr:sp macro="" textlink="">
          <xdr:nvSpPr>
            <xdr:cNvPr id="55" name="TextBox 54">
              <a:extLst>
                <a:ext uri="{FF2B5EF4-FFF2-40B4-BE49-F238E27FC236}">
                  <a16:creationId xmlns:a16="http://schemas.microsoft.com/office/drawing/2014/main" id="{5E4D2F2F-6BCF-48D5-BAA4-4A441074AE64}"/>
                </a:ext>
              </a:extLst>
            </xdr:cNvPr>
            <xdr:cNvSpPr txBox="1"/>
          </xdr:nvSpPr>
          <xdr:spPr>
            <a:xfrm>
              <a:off x="2876551" y="13954125"/>
              <a:ext cx="16639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𝑥 ̅_𝑆</a:t>
              </a:r>
              <a:endParaRPr lang="en-US" sz="1100"/>
            </a:p>
          </xdr:txBody>
        </xdr:sp>
      </mc:Fallback>
    </mc:AlternateContent>
    <xdr:clientData/>
  </xdr:oneCellAnchor>
  <xdr:oneCellAnchor>
    <xdr:from>
      <xdr:col>4</xdr:col>
      <xdr:colOff>47625</xdr:colOff>
      <xdr:row>88</xdr:row>
      <xdr:rowOff>85725</xdr:rowOff>
    </xdr:from>
    <xdr:ext cx="628650" cy="345672"/>
    <mc:AlternateContent xmlns:mc="http://schemas.openxmlformats.org/markup-compatibility/2006" xmlns:a14="http://schemas.microsoft.com/office/drawing/2010/main">
      <mc:Choice Requires="a14">
        <xdr:sp macro="" textlink="">
          <xdr:nvSpPr>
            <xdr:cNvPr id="56" name="TextBox 55">
              <a:extLst>
                <a:ext uri="{FF2B5EF4-FFF2-40B4-BE49-F238E27FC236}">
                  <a16:creationId xmlns:a16="http://schemas.microsoft.com/office/drawing/2014/main" id="{00000000-0008-0000-0000-000038000000}"/>
                </a:ext>
              </a:extLst>
            </xdr:cNvPr>
            <xdr:cNvSpPr txBox="1"/>
          </xdr:nvSpPr>
          <xdr:spPr>
            <a:xfrm>
              <a:off x="3124200" y="13649325"/>
              <a:ext cx="628650" cy="345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m:t>
                    </m:r>
                    <m:f>
                      <m:fPr>
                        <m:ctrlPr>
                          <a:rPr lang="en-US" sz="1100" i="1">
                            <a:latin typeface="Cambria Math" panose="02040503050406030204" pitchFamily="18" charset="0"/>
                            <a:ea typeface="Cambria Math" panose="02040503050406030204" pitchFamily="18" charset="0"/>
                          </a:rPr>
                        </m:ctrlPr>
                      </m:fPr>
                      <m:num>
                        <m:sSub>
                          <m:sSubPr>
                            <m:ctrlPr>
                              <a:rPr lang="en-US" sz="110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𝑀</m:t>
                            </m:r>
                          </m:e>
                          <m:sub>
                            <m:r>
                              <a:rPr lang="en-US" sz="1100" b="0" i="1">
                                <a:latin typeface="Cambria Math" panose="02040503050406030204" pitchFamily="18" charset="0"/>
                                <a:ea typeface="Cambria Math" panose="02040503050406030204" pitchFamily="18" charset="0"/>
                              </a:rPr>
                              <m:t>𝑆</m:t>
                            </m:r>
                            <m:r>
                              <a:rPr lang="en-US" sz="1100" b="0" i="1">
                                <a:latin typeface="Cambria Math" panose="02040503050406030204" pitchFamily="18" charset="0"/>
                                <a:ea typeface="Cambria Math" panose="02040503050406030204" pitchFamily="18" charset="0"/>
                              </a:rPr>
                              <m:t>_</m:t>
                            </m:r>
                            <m:r>
                              <a:rPr lang="en-US" sz="1100" b="0" i="1">
                                <a:latin typeface="Cambria Math" panose="02040503050406030204" pitchFamily="18" charset="0"/>
                                <a:ea typeface="Cambria Math" panose="02040503050406030204" pitchFamily="18" charset="0"/>
                              </a:rPr>
                              <m:t>𝐴𝐴</m:t>
                            </m:r>
                          </m:sub>
                        </m:sSub>
                      </m:num>
                      <m:den>
                        <m:sSub>
                          <m:sSubPr>
                            <m:ctrlPr>
                              <a:rPr lang="en-US" sz="110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𝑃</m:t>
                            </m:r>
                          </m:e>
                          <m:sub>
                            <m:r>
                              <a:rPr lang="en-US" sz="1100" b="0" i="1">
                                <a:latin typeface="Cambria Math" panose="02040503050406030204" pitchFamily="18" charset="0"/>
                                <a:ea typeface="Cambria Math" panose="02040503050406030204" pitchFamily="18" charset="0"/>
                              </a:rPr>
                              <m:t>𝑆</m:t>
                            </m:r>
                          </m:sub>
                        </m:sSub>
                      </m:den>
                    </m:f>
                  </m:oMath>
                </m:oMathPara>
              </a14:m>
              <a:endParaRPr lang="en-US" sz="1100"/>
            </a:p>
          </xdr:txBody>
        </xdr:sp>
      </mc:Choice>
      <mc:Fallback xmlns="">
        <xdr:sp macro="" textlink="">
          <xdr:nvSpPr>
            <xdr:cNvPr id="56" name="TextBox 55">
              <a:extLst>
                <a:ext uri="{FF2B5EF4-FFF2-40B4-BE49-F238E27FC236}">
                  <a16:creationId xmlns:a16="http://schemas.microsoft.com/office/drawing/2014/main" id="{FB99E7FD-5257-472D-B089-FDC69AD573A4}"/>
                </a:ext>
              </a:extLst>
            </xdr:cNvPr>
            <xdr:cNvSpPr txBox="1"/>
          </xdr:nvSpPr>
          <xdr:spPr>
            <a:xfrm>
              <a:off x="3124200" y="13649325"/>
              <a:ext cx="628650" cy="345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𝑀_(𝑆_𝐴𝐴)/𝑃_𝑆 </a:t>
              </a:r>
              <a:endParaRPr lang="en-US" sz="1100"/>
            </a:p>
          </xdr:txBody>
        </xdr:sp>
      </mc:Fallback>
    </mc:AlternateContent>
    <xdr:clientData/>
  </xdr:oneCellAnchor>
  <xdr:oneCellAnchor>
    <xdr:from>
      <xdr:col>4</xdr:col>
      <xdr:colOff>47625</xdr:colOff>
      <xdr:row>90</xdr:row>
      <xdr:rowOff>85725</xdr:rowOff>
    </xdr:from>
    <xdr:ext cx="619125" cy="345672"/>
    <mc:AlternateContent xmlns:mc="http://schemas.openxmlformats.org/markup-compatibility/2006" xmlns:a14="http://schemas.microsoft.com/office/drawing/2010/main">
      <mc:Choice Requires="a14">
        <xdr:sp macro="" textlink="">
          <xdr:nvSpPr>
            <xdr:cNvPr id="57" name="TextBox 56">
              <a:extLst>
                <a:ext uri="{FF2B5EF4-FFF2-40B4-BE49-F238E27FC236}">
                  <a16:creationId xmlns:a16="http://schemas.microsoft.com/office/drawing/2014/main" id="{00000000-0008-0000-0000-000039000000}"/>
                </a:ext>
              </a:extLst>
            </xdr:cNvPr>
            <xdr:cNvSpPr txBox="1"/>
          </xdr:nvSpPr>
          <xdr:spPr>
            <a:xfrm>
              <a:off x="3124200" y="14344650"/>
              <a:ext cx="619125" cy="345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m:t>
                    </m:r>
                    <m:f>
                      <m:fPr>
                        <m:ctrlPr>
                          <a:rPr lang="en-US" sz="1100" i="1">
                            <a:latin typeface="Cambria Math" panose="02040503050406030204" pitchFamily="18" charset="0"/>
                            <a:ea typeface="Cambria Math" panose="02040503050406030204" pitchFamily="18" charset="0"/>
                          </a:rPr>
                        </m:ctrlPr>
                      </m:fPr>
                      <m:num>
                        <m:sSub>
                          <m:sSubPr>
                            <m:ctrlPr>
                              <a:rPr lang="en-US" sz="110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𝑀</m:t>
                            </m:r>
                          </m:e>
                          <m:sub>
                            <m:r>
                              <a:rPr lang="en-US" sz="1100" b="0" i="1">
                                <a:latin typeface="Cambria Math" panose="02040503050406030204" pitchFamily="18" charset="0"/>
                                <a:ea typeface="Cambria Math" panose="02040503050406030204" pitchFamily="18" charset="0"/>
                              </a:rPr>
                              <m:t>𝑆</m:t>
                            </m:r>
                            <m:r>
                              <a:rPr lang="en-US" sz="1100" b="0" i="1">
                                <a:latin typeface="Cambria Math" panose="02040503050406030204" pitchFamily="18" charset="0"/>
                                <a:ea typeface="Cambria Math" panose="02040503050406030204" pitchFamily="18" charset="0"/>
                              </a:rPr>
                              <m:t>_</m:t>
                            </m:r>
                            <m:r>
                              <a:rPr lang="en-US" sz="1100" b="0" i="1">
                                <a:latin typeface="Cambria Math" panose="02040503050406030204" pitchFamily="18" charset="0"/>
                                <a:ea typeface="Cambria Math" panose="02040503050406030204" pitchFamily="18" charset="0"/>
                              </a:rPr>
                              <m:t>𝐶𝐶</m:t>
                            </m:r>
                          </m:sub>
                        </m:sSub>
                      </m:num>
                      <m:den>
                        <m:sSub>
                          <m:sSubPr>
                            <m:ctrlPr>
                              <a:rPr lang="en-US" sz="110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𝑃</m:t>
                            </m:r>
                          </m:e>
                          <m:sub>
                            <m:r>
                              <a:rPr lang="en-US" sz="1100" b="0" i="1">
                                <a:latin typeface="Cambria Math" panose="02040503050406030204" pitchFamily="18" charset="0"/>
                                <a:ea typeface="Cambria Math" panose="02040503050406030204" pitchFamily="18" charset="0"/>
                              </a:rPr>
                              <m:t>𝑆</m:t>
                            </m:r>
                          </m:sub>
                        </m:sSub>
                      </m:den>
                    </m:f>
                  </m:oMath>
                </m:oMathPara>
              </a14:m>
              <a:endParaRPr lang="en-US" sz="1100"/>
            </a:p>
          </xdr:txBody>
        </xdr:sp>
      </mc:Choice>
      <mc:Fallback xmlns="">
        <xdr:sp macro="" textlink="">
          <xdr:nvSpPr>
            <xdr:cNvPr id="57" name="TextBox 56">
              <a:extLst>
                <a:ext uri="{FF2B5EF4-FFF2-40B4-BE49-F238E27FC236}">
                  <a16:creationId xmlns:a16="http://schemas.microsoft.com/office/drawing/2014/main" id="{D6E9F964-2566-47AC-89DC-FDF180CE50C2}"/>
                </a:ext>
              </a:extLst>
            </xdr:cNvPr>
            <xdr:cNvSpPr txBox="1"/>
          </xdr:nvSpPr>
          <xdr:spPr>
            <a:xfrm>
              <a:off x="3124200" y="14344650"/>
              <a:ext cx="619125" cy="345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𝑀_(𝑆_𝐶𝐶)/𝑃_𝑆 </a:t>
              </a:r>
              <a:endParaRPr lang="en-US" sz="1100"/>
            </a:p>
          </xdr:txBody>
        </xdr:sp>
      </mc:Fallback>
    </mc:AlternateContent>
    <xdr:clientData/>
  </xdr:oneCellAnchor>
  <xdr:oneCellAnchor>
    <xdr:from>
      <xdr:col>3</xdr:col>
      <xdr:colOff>276226</xdr:colOff>
      <xdr:row>90</xdr:row>
      <xdr:rowOff>180975</xdr:rowOff>
    </xdr:from>
    <xdr:ext cx="485774" cy="172227"/>
    <mc:AlternateContent xmlns:mc="http://schemas.openxmlformats.org/markup-compatibility/2006" xmlns:a14="http://schemas.microsoft.com/office/drawing/2010/main">
      <mc:Choice Requires="a14">
        <xdr:sp macro="" textlink="">
          <xdr:nvSpPr>
            <xdr:cNvPr id="61" name="TextBox 60">
              <a:extLst>
                <a:ext uri="{FF2B5EF4-FFF2-40B4-BE49-F238E27FC236}">
                  <a16:creationId xmlns:a16="http://schemas.microsoft.com/office/drawing/2014/main" id="{00000000-0008-0000-0000-00003D000000}"/>
                </a:ext>
              </a:extLst>
            </xdr:cNvPr>
            <xdr:cNvSpPr txBox="1"/>
          </xdr:nvSpPr>
          <xdr:spPr>
            <a:xfrm>
              <a:off x="2743201" y="14706600"/>
              <a:ext cx="48577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acc>
                          <m:accPr>
                            <m:chr m:val="̅"/>
                            <m:ctrlPr>
                              <a:rPr lang="en-US" sz="1100" b="0" i="1">
                                <a:latin typeface="Cambria Math" panose="02040503050406030204" pitchFamily="18" charset="0"/>
                              </a:rPr>
                            </m:ctrlPr>
                          </m:accPr>
                          <m:e>
                            <m:r>
                              <a:rPr lang="en-US" sz="1100" b="0" i="1">
                                <a:latin typeface="Cambria Math" panose="02040503050406030204" pitchFamily="18" charset="0"/>
                              </a:rPr>
                              <m:t>𝑦</m:t>
                            </m:r>
                          </m:e>
                        </m:acc>
                      </m:e>
                      <m:sub>
                        <m:r>
                          <a:rPr lang="en-US" sz="1100" b="0" i="1">
                            <a:latin typeface="Cambria Math" panose="02040503050406030204" pitchFamily="18" charset="0"/>
                          </a:rPr>
                          <m:t>𝑆</m:t>
                        </m:r>
                      </m:sub>
                    </m:sSub>
                  </m:oMath>
                </m:oMathPara>
              </a14:m>
              <a:endParaRPr lang="en-US" sz="1100"/>
            </a:p>
          </xdr:txBody>
        </xdr:sp>
      </mc:Choice>
      <mc:Fallback xmlns="">
        <xdr:sp macro="" textlink="">
          <xdr:nvSpPr>
            <xdr:cNvPr id="61" name="TextBox 60">
              <a:extLst>
                <a:ext uri="{FF2B5EF4-FFF2-40B4-BE49-F238E27FC236}">
                  <a16:creationId xmlns:a16="http://schemas.microsoft.com/office/drawing/2014/main" id="{4BFA5D46-1FA7-4D69-813E-8AF882C797AC}"/>
                </a:ext>
              </a:extLst>
            </xdr:cNvPr>
            <xdr:cNvSpPr txBox="1"/>
          </xdr:nvSpPr>
          <xdr:spPr>
            <a:xfrm>
              <a:off x="2743201" y="14706600"/>
              <a:ext cx="48577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latin typeface="Cambria Math" panose="02040503050406030204" pitchFamily="18" charset="0"/>
                </a:rPr>
                <a:t>𝑦 ̅_𝑆</a:t>
              </a:r>
              <a:endParaRPr lang="en-US" sz="1100"/>
            </a:p>
          </xdr:txBody>
        </xdr:sp>
      </mc:Fallback>
    </mc:AlternateContent>
    <xdr:clientData/>
  </xdr:oneCellAnchor>
  <xdr:oneCellAnchor>
    <xdr:from>
      <xdr:col>4</xdr:col>
      <xdr:colOff>351864</xdr:colOff>
      <xdr:row>107</xdr:row>
      <xdr:rowOff>177613</xdr:rowOff>
    </xdr:from>
    <xdr:ext cx="1371600" cy="172227"/>
    <mc:AlternateContent xmlns:mc="http://schemas.openxmlformats.org/markup-compatibility/2006" xmlns:a14="http://schemas.microsoft.com/office/drawing/2010/main">
      <mc:Choice Requires="a14">
        <xdr:sp macro="" textlink="">
          <xdr:nvSpPr>
            <xdr:cNvPr id="62" name="TextBox 61">
              <a:extLst>
                <a:ext uri="{FF2B5EF4-FFF2-40B4-BE49-F238E27FC236}">
                  <a16:creationId xmlns:a16="http://schemas.microsoft.com/office/drawing/2014/main" id="{00000000-0008-0000-0000-00003E000000}"/>
                </a:ext>
              </a:extLst>
            </xdr:cNvPr>
            <xdr:cNvSpPr txBox="1"/>
          </xdr:nvSpPr>
          <xdr:spPr>
            <a:xfrm>
              <a:off x="3428439" y="24685438"/>
              <a:ext cx="137160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𝐻𝐿𝑡</m:t>
                    </m:r>
                    <m:r>
                      <a:rPr lang="en-US" sz="1100" b="0" i="1">
                        <a:latin typeface="Cambria Math" panose="02040503050406030204" pitchFamily="18" charset="0"/>
                        <a:ea typeface="Cambria Math" panose="02040503050406030204" pitchFamily="18" charset="0"/>
                      </a:rPr>
                      <m:t>∗</m:t>
                    </m:r>
                    <m:sSub>
                      <m:sSubPr>
                        <m:ctrlPr>
                          <a:rPr lang="en-US" sz="1100" b="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𝛾</m:t>
                        </m:r>
                      </m:e>
                      <m:sub>
                        <m:r>
                          <a:rPr lang="en-US" sz="1100" b="0" i="1">
                            <a:latin typeface="Cambria Math" panose="02040503050406030204" pitchFamily="18" charset="0"/>
                            <a:ea typeface="Cambria Math" panose="02040503050406030204" pitchFamily="18" charset="0"/>
                          </a:rPr>
                          <m:t>𝑐</m:t>
                        </m:r>
                      </m:sub>
                    </m:sSub>
                  </m:oMath>
                </m:oMathPara>
              </a14:m>
              <a:endParaRPr lang="en-US" sz="1100"/>
            </a:p>
          </xdr:txBody>
        </xdr:sp>
      </mc:Choice>
      <mc:Fallback xmlns="">
        <xdr:sp macro="" textlink="">
          <xdr:nvSpPr>
            <xdr:cNvPr id="62" name="TextBox 61">
              <a:extLst>
                <a:ext uri="{FF2B5EF4-FFF2-40B4-BE49-F238E27FC236}">
                  <a16:creationId xmlns:a16="http://schemas.microsoft.com/office/drawing/2014/main" id="{F6453D16-DB26-41D7-814E-7C943BBD9FDE}"/>
                </a:ext>
              </a:extLst>
            </xdr:cNvPr>
            <xdr:cNvSpPr txBox="1"/>
          </xdr:nvSpPr>
          <xdr:spPr>
            <a:xfrm>
              <a:off x="3428439" y="24685438"/>
              <a:ext cx="137160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𝐻𝐿𝑡∗𝛾_𝑐</a:t>
              </a:r>
              <a:endParaRPr lang="en-US" sz="1100"/>
            </a:p>
          </xdr:txBody>
        </xdr:sp>
      </mc:Fallback>
    </mc:AlternateContent>
    <xdr:clientData/>
  </xdr:oneCellAnchor>
  <xdr:oneCellAnchor>
    <xdr:from>
      <xdr:col>4</xdr:col>
      <xdr:colOff>419100</xdr:colOff>
      <xdr:row>113</xdr:row>
      <xdr:rowOff>104775</xdr:rowOff>
    </xdr:from>
    <xdr:ext cx="1114425" cy="315792"/>
    <mc:AlternateContent xmlns:mc="http://schemas.openxmlformats.org/markup-compatibility/2006" xmlns:a14="http://schemas.microsoft.com/office/drawing/2010/main">
      <mc:Choice Requires="a14">
        <xdr:sp macro="" textlink="">
          <xdr:nvSpPr>
            <xdr:cNvPr id="65" name="TextBox 64">
              <a:extLst>
                <a:ext uri="{FF2B5EF4-FFF2-40B4-BE49-F238E27FC236}">
                  <a16:creationId xmlns:a16="http://schemas.microsoft.com/office/drawing/2014/main" id="{00000000-0008-0000-0000-000041000000}"/>
                </a:ext>
              </a:extLst>
            </xdr:cNvPr>
            <xdr:cNvSpPr txBox="1"/>
          </xdr:nvSpPr>
          <xdr:spPr>
            <a:xfrm>
              <a:off x="3495675" y="26698575"/>
              <a:ext cx="1114425" cy="3157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m:t>
                    </m:r>
                    <m:sSub>
                      <m:sSubPr>
                        <m:ctrlPr>
                          <a:rPr lang="en-US" sz="1100" b="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𝑉</m:t>
                        </m:r>
                      </m:e>
                      <m:sub>
                        <m:r>
                          <a:rPr lang="en-US" sz="1100" b="0" i="1">
                            <a:latin typeface="Cambria Math" panose="02040503050406030204" pitchFamily="18" charset="0"/>
                            <a:ea typeface="Cambria Math" panose="02040503050406030204" pitchFamily="18" charset="0"/>
                          </a:rPr>
                          <m:t>𝑈</m:t>
                        </m:r>
                      </m:sub>
                    </m:sSub>
                    <m:r>
                      <a:rPr lang="en-US" sz="1100" b="0" i="1">
                        <a:latin typeface="Cambria Math" panose="02040503050406030204" pitchFamily="18" charset="0"/>
                        <a:ea typeface="Cambria Math" panose="02040503050406030204" pitchFamily="18" charset="0"/>
                      </a:rPr>
                      <m:t>∗</m:t>
                    </m:r>
                    <m:f>
                      <m:fPr>
                        <m:ctrlPr>
                          <a:rPr lang="en-US" sz="1100" b="0" i="1">
                            <a:latin typeface="Cambria Math" panose="02040503050406030204" pitchFamily="18" charset="0"/>
                            <a:ea typeface="Cambria Math" panose="02040503050406030204" pitchFamily="18" charset="0"/>
                          </a:rPr>
                        </m:ctrlPr>
                      </m:fPr>
                      <m:num>
                        <m:r>
                          <a:rPr lang="en-US" sz="1100" b="0" i="1">
                            <a:latin typeface="Cambria Math" panose="02040503050406030204" pitchFamily="18" charset="0"/>
                            <a:ea typeface="Cambria Math" panose="02040503050406030204" pitchFamily="18" charset="0"/>
                          </a:rPr>
                          <m:t>𝐿</m:t>
                        </m:r>
                      </m:num>
                      <m:den>
                        <m:r>
                          <a:rPr lang="en-US" sz="1100" b="0" i="1">
                            <a:latin typeface="Cambria Math" panose="02040503050406030204" pitchFamily="18" charset="0"/>
                            <a:ea typeface="Cambria Math" panose="02040503050406030204" pitchFamily="18" charset="0"/>
                          </a:rPr>
                          <m:t>2</m:t>
                        </m:r>
                      </m:den>
                    </m:f>
                  </m:oMath>
                </m:oMathPara>
              </a14:m>
              <a:endParaRPr lang="en-US" sz="1100"/>
            </a:p>
          </xdr:txBody>
        </xdr:sp>
      </mc:Choice>
      <mc:Fallback xmlns="">
        <xdr:sp macro="" textlink="">
          <xdr:nvSpPr>
            <xdr:cNvPr id="65" name="TextBox 64">
              <a:extLst>
                <a:ext uri="{FF2B5EF4-FFF2-40B4-BE49-F238E27FC236}">
                  <a16:creationId xmlns:a16="http://schemas.microsoft.com/office/drawing/2014/main" id="{CADCE77A-D68D-49A9-92D1-3A8B51FF8D2F}"/>
                </a:ext>
              </a:extLst>
            </xdr:cNvPr>
            <xdr:cNvSpPr txBox="1"/>
          </xdr:nvSpPr>
          <xdr:spPr>
            <a:xfrm>
              <a:off x="3495675" y="26698575"/>
              <a:ext cx="1114425" cy="3157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𝑉_𝑈∗𝐿/2</a:t>
              </a:r>
              <a:endParaRPr lang="en-US" sz="1100"/>
            </a:p>
          </xdr:txBody>
        </xdr:sp>
      </mc:Fallback>
    </mc:AlternateContent>
    <xdr:clientData/>
  </xdr:oneCellAnchor>
  <xdr:oneCellAnchor>
    <xdr:from>
      <xdr:col>3</xdr:col>
      <xdr:colOff>2266950</xdr:colOff>
      <xdr:row>183</xdr:row>
      <xdr:rowOff>200025</xdr:rowOff>
    </xdr:from>
    <xdr:ext cx="876300" cy="180975"/>
    <mc:AlternateContent xmlns:mc="http://schemas.openxmlformats.org/markup-compatibility/2006" xmlns:a14="http://schemas.microsoft.com/office/drawing/2010/main">
      <mc:Choice Requires="a14">
        <xdr:sp macro="" textlink="">
          <xdr:nvSpPr>
            <xdr:cNvPr id="66" name="TextBox 65">
              <a:extLst>
                <a:ext uri="{FF2B5EF4-FFF2-40B4-BE49-F238E27FC236}">
                  <a16:creationId xmlns:a16="http://schemas.microsoft.com/office/drawing/2014/main" id="{00000000-0008-0000-0000-000042000000}"/>
                </a:ext>
              </a:extLst>
            </xdr:cNvPr>
            <xdr:cNvSpPr txBox="1"/>
          </xdr:nvSpPr>
          <xdr:spPr>
            <a:xfrm>
              <a:off x="3486150" y="28575000"/>
              <a:ext cx="876300"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m:t>
                    </m:r>
                    <m:sSub>
                      <m:sSubPr>
                        <m:ctrlPr>
                          <a:rPr lang="en-US" sz="110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𝑃</m:t>
                        </m:r>
                      </m:e>
                      <m:sub>
                        <m:r>
                          <a:rPr lang="en-US" sz="1100" b="0" i="1">
                            <a:latin typeface="Cambria Math" panose="02040503050406030204" pitchFamily="18" charset="0"/>
                            <a:ea typeface="Cambria Math" panose="02040503050406030204" pitchFamily="18" charset="0"/>
                          </a:rPr>
                          <m:t>𝑆</m:t>
                        </m:r>
                      </m:sub>
                    </m:sSub>
                    <m:r>
                      <a:rPr lang="en-US" sz="1100" b="0" i="1">
                        <a:latin typeface="Cambria Math" panose="02040503050406030204" pitchFamily="18" charset="0"/>
                        <a:ea typeface="Cambria Math" panose="02040503050406030204" pitchFamily="18" charset="0"/>
                      </a:rPr>
                      <m:t>∗</m:t>
                    </m:r>
                    <m:sSub>
                      <m:sSubPr>
                        <m:ctrlPr>
                          <a:rPr lang="en-US" sz="1100" b="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𝑒</m:t>
                        </m:r>
                      </m:e>
                      <m:sub>
                        <m:r>
                          <a:rPr lang="en-US" sz="1100" b="0" i="1">
                            <a:latin typeface="Cambria Math" panose="02040503050406030204" pitchFamily="18" charset="0"/>
                            <a:ea typeface="Cambria Math" panose="02040503050406030204" pitchFamily="18" charset="0"/>
                          </a:rPr>
                          <m:t>𝑥</m:t>
                        </m:r>
                        <m:r>
                          <a:rPr lang="en-US" sz="1100" b="0" i="1">
                            <a:latin typeface="Cambria Math" panose="02040503050406030204" pitchFamily="18" charset="0"/>
                            <a:ea typeface="Cambria Math" panose="02040503050406030204" pitchFamily="18" charset="0"/>
                          </a:rPr>
                          <m:t>_</m:t>
                        </m:r>
                        <m:r>
                          <a:rPr lang="en-US" sz="1100" b="0" i="1">
                            <a:latin typeface="Cambria Math" panose="02040503050406030204" pitchFamily="18" charset="0"/>
                            <a:ea typeface="Cambria Math" panose="02040503050406030204" pitchFamily="18" charset="0"/>
                          </a:rPr>
                          <m:t>𝑆</m:t>
                        </m:r>
                      </m:sub>
                    </m:sSub>
                  </m:oMath>
                </m:oMathPara>
              </a14:m>
              <a:endParaRPr lang="en-US" sz="1100"/>
            </a:p>
          </xdr:txBody>
        </xdr:sp>
      </mc:Choice>
      <mc:Fallback xmlns="">
        <xdr:sp macro="" textlink="">
          <xdr:nvSpPr>
            <xdr:cNvPr id="66" name="TextBox 65">
              <a:extLst>
                <a:ext uri="{FF2B5EF4-FFF2-40B4-BE49-F238E27FC236}">
                  <a16:creationId xmlns:a16="http://schemas.microsoft.com/office/drawing/2014/main" id="{3A5DFE51-77FD-4A97-91E5-FD6C7FFA2AD6}"/>
                </a:ext>
              </a:extLst>
            </xdr:cNvPr>
            <xdr:cNvSpPr txBox="1"/>
          </xdr:nvSpPr>
          <xdr:spPr>
            <a:xfrm>
              <a:off x="3486150" y="28575000"/>
              <a:ext cx="876300"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𝑃_𝑆∗𝑒_(𝑥_𝑆)</a:t>
              </a:r>
              <a:endParaRPr lang="en-US" sz="1100"/>
            </a:p>
          </xdr:txBody>
        </xdr:sp>
      </mc:Fallback>
    </mc:AlternateContent>
    <xdr:clientData/>
  </xdr:oneCellAnchor>
  <xdr:oneCellAnchor>
    <xdr:from>
      <xdr:col>3</xdr:col>
      <xdr:colOff>295276</xdr:colOff>
      <xdr:row>179</xdr:row>
      <xdr:rowOff>171451</xdr:rowOff>
    </xdr:from>
    <xdr:ext cx="304800" cy="175241"/>
    <mc:AlternateContent xmlns:mc="http://schemas.openxmlformats.org/markup-compatibility/2006" xmlns:a14="http://schemas.microsoft.com/office/drawing/2010/main">
      <mc:Choice Requires="a14">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2762251" y="28013026"/>
              <a:ext cx="304800" cy="175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𝑒</m:t>
                        </m:r>
                      </m:e>
                      <m:sub>
                        <m:r>
                          <a:rPr lang="en-US" sz="1100" b="0" i="1">
                            <a:latin typeface="Cambria Math" panose="02040503050406030204" pitchFamily="18" charset="0"/>
                          </a:rPr>
                          <m:t>𝑥</m:t>
                        </m:r>
                        <m:r>
                          <a:rPr lang="en-US" sz="1100" b="0" i="1">
                            <a:latin typeface="Cambria Math" panose="02040503050406030204" pitchFamily="18" charset="0"/>
                          </a:rPr>
                          <m:t>_</m:t>
                        </m:r>
                        <m:r>
                          <a:rPr lang="en-US" sz="1100" b="0" i="1">
                            <a:latin typeface="Cambria Math" panose="02040503050406030204" pitchFamily="18" charset="0"/>
                          </a:rPr>
                          <m:t>𝑆</m:t>
                        </m:r>
                      </m:sub>
                    </m:sSub>
                  </m:oMath>
                </m:oMathPara>
              </a14:m>
              <a:endParaRPr lang="en-US" sz="1100"/>
            </a:p>
          </xdr:txBody>
        </xdr:sp>
      </mc:Choice>
      <mc:Fallback xmlns="">
        <xdr:sp macro="" textlink="">
          <xdr:nvSpPr>
            <xdr:cNvPr id="67" name="TextBox 66">
              <a:extLst>
                <a:ext uri="{FF2B5EF4-FFF2-40B4-BE49-F238E27FC236}">
                  <a16:creationId xmlns:a16="http://schemas.microsoft.com/office/drawing/2014/main" id="{962D134E-673D-41CB-8460-0E1DF89C198D}"/>
                </a:ext>
              </a:extLst>
            </xdr:cNvPr>
            <xdr:cNvSpPr txBox="1"/>
          </xdr:nvSpPr>
          <xdr:spPr>
            <a:xfrm>
              <a:off x="2762251" y="28013026"/>
              <a:ext cx="304800" cy="175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latin typeface="Cambria Math" panose="02040503050406030204" pitchFamily="18" charset="0"/>
                </a:rPr>
                <a:t>𝑒_(𝑥_𝑆)</a:t>
              </a:r>
              <a:endParaRPr lang="en-US" sz="1100"/>
            </a:p>
          </xdr:txBody>
        </xdr:sp>
      </mc:Fallback>
    </mc:AlternateContent>
    <xdr:clientData/>
  </xdr:oneCellAnchor>
  <xdr:oneCellAnchor>
    <xdr:from>
      <xdr:col>4</xdr:col>
      <xdr:colOff>85725</xdr:colOff>
      <xdr:row>179</xdr:row>
      <xdr:rowOff>114300</xdr:rowOff>
    </xdr:from>
    <xdr:ext cx="581025" cy="329770"/>
    <mc:AlternateContent xmlns:mc="http://schemas.openxmlformats.org/markup-compatibility/2006" xmlns:a14="http://schemas.microsoft.com/office/drawing/2010/main">
      <mc:Choice Requires="a14">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3162300" y="40919400"/>
              <a:ext cx="581025" cy="3297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m:t>
                    </m:r>
                    <m:sSub>
                      <m:sSubPr>
                        <m:ctrlPr>
                          <a:rPr lang="en-US" sz="1100" b="0" i="1">
                            <a:solidFill>
                              <a:schemeClr val="tx1"/>
                            </a:solidFill>
                            <a:effectLst/>
                            <a:latin typeface="Cambria Math" panose="02040503050406030204" pitchFamily="18" charset="0"/>
                            <a:ea typeface="+mn-ea"/>
                            <a:cs typeface="+mn-cs"/>
                          </a:rPr>
                        </m:ctrlPr>
                      </m:sSubPr>
                      <m:e>
                        <m:acc>
                          <m:accPr>
                            <m:chr m:val="̅"/>
                            <m:ctrlPr>
                              <a:rPr lang="en-US" sz="1100" b="0" i="1">
                                <a:solidFill>
                                  <a:schemeClr val="tx1"/>
                                </a:solidFill>
                                <a:effectLst/>
                                <a:latin typeface="Cambria Math" panose="02040503050406030204" pitchFamily="18" charset="0"/>
                                <a:ea typeface="+mn-ea"/>
                                <a:cs typeface="+mn-cs"/>
                              </a:rPr>
                            </m:ctrlPr>
                          </m:accPr>
                          <m:e>
                            <m:r>
                              <a:rPr lang="en-US" sz="1100" b="0" i="1">
                                <a:solidFill>
                                  <a:schemeClr val="tx1"/>
                                </a:solidFill>
                                <a:effectLst/>
                                <a:latin typeface="Cambria Math" panose="02040503050406030204" pitchFamily="18" charset="0"/>
                                <a:ea typeface="+mn-ea"/>
                                <a:cs typeface="+mn-cs"/>
                              </a:rPr>
                              <m:t>𝑥</m:t>
                            </m:r>
                          </m:e>
                        </m:acc>
                      </m:e>
                      <m:sub>
                        <m:r>
                          <a:rPr lang="en-US" sz="1100" b="0" i="1">
                            <a:solidFill>
                              <a:schemeClr val="tx1"/>
                            </a:solidFill>
                            <a:effectLst/>
                            <a:latin typeface="Cambria Math" panose="02040503050406030204" pitchFamily="18" charset="0"/>
                            <a:ea typeface="+mn-ea"/>
                            <a:cs typeface="+mn-cs"/>
                          </a:rPr>
                          <m:t>𝑆</m:t>
                        </m:r>
                      </m:sub>
                    </m:sSub>
                    <m:r>
                      <a:rPr lang="en-US" sz="1100" b="0" i="1">
                        <a:latin typeface="Cambria Math" panose="02040503050406030204" pitchFamily="18" charset="0"/>
                        <a:ea typeface="Cambria Math" panose="02040503050406030204" pitchFamily="18" charset="0"/>
                      </a:rPr>
                      <m:t>+</m:t>
                    </m:r>
                    <m:f>
                      <m:fPr>
                        <m:ctrlPr>
                          <a:rPr lang="en-US" sz="1100" b="0" i="1">
                            <a:latin typeface="Cambria Math" panose="02040503050406030204" pitchFamily="18" charset="0"/>
                            <a:ea typeface="Cambria Math" panose="02040503050406030204" pitchFamily="18" charset="0"/>
                          </a:rPr>
                        </m:ctrlPr>
                      </m:fPr>
                      <m:num>
                        <m:r>
                          <a:rPr lang="en-US" sz="1100" b="0" i="1">
                            <a:latin typeface="Cambria Math" panose="02040503050406030204" pitchFamily="18" charset="0"/>
                            <a:ea typeface="Cambria Math" panose="02040503050406030204" pitchFamily="18" charset="0"/>
                          </a:rPr>
                          <m:t>𝐴</m:t>
                        </m:r>
                        <m:r>
                          <a:rPr lang="en-US" sz="1100" b="0" i="1">
                            <a:latin typeface="Cambria Math" panose="02040503050406030204" pitchFamily="18" charset="0"/>
                            <a:ea typeface="Cambria Math" panose="02040503050406030204" pitchFamily="18" charset="0"/>
                          </a:rPr>
                          <m:t>′</m:t>
                        </m:r>
                      </m:num>
                      <m:den>
                        <m:r>
                          <a:rPr lang="en-US" sz="1100" b="0" i="1">
                            <a:latin typeface="Cambria Math" panose="02040503050406030204" pitchFamily="18" charset="0"/>
                            <a:ea typeface="Cambria Math" panose="02040503050406030204" pitchFamily="18" charset="0"/>
                          </a:rPr>
                          <m:t>2</m:t>
                        </m:r>
                      </m:den>
                    </m:f>
                  </m:oMath>
                </m:oMathPara>
              </a14:m>
              <a:endParaRPr lang="en-US" sz="1100"/>
            </a:p>
          </xdr:txBody>
        </xdr:sp>
      </mc:Choice>
      <mc:Fallback xmlns="">
        <xdr:sp macro="" textlink="">
          <xdr:nvSpPr>
            <xdr:cNvPr id="68" name="TextBox 67">
              <a:extLst>
                <a:ext uri="{FF2B5EF4-FFF2-40B4-BE49-F238E27FC236}">
                  <a16:creationId xmlns:a16="http://schemas.microsoft.com/office/drawing/2014/main" id="{DA9F2A7E-365D-4BFE-971E-04F74F1F37C0}"/>
                </a:ext>
              </a:extLst>
            </xdr:cNvPr>
            <xdr:cNvSpPr txBox="1"/>
          </xdr:nvSpPr>
          <xdr:spPr>
            <a:xfrm>
              <a:off x="3162300" y="40919400"/>
              <a:ext cx="581025" cy="3297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i="0">
                  <a:latin typeface="Cambria Math" panose="02040503050406030204" pitchFamily="18" charset="0"/>
                  <a:ea typeface="Cambria Math" panose="02040503050406030204" pitchFamily="18" charset="0"/>
                </a:rPr>
                <a:t>=</a:t>
              </a:r>
              <a:r>
                <a:rPr lang="en-US" sz="1100" b="0" i="0">
                  <a:solidFill>
                    <a:schemeClr val="tx1"/>
                  </a:solidFill>
                  <a:effectLst/>
                  <a:latin typeface="Cambria Math" panose="02040503050406030204" pitchFamily="18" charset="0"/>
                  <a:ea typeface="+mn-ea"/>
                  <a:cs typeface="+mn-cs"/>
                </a:rPr>
                <a:t>𝑥 ̅_𝑆</a:t>
              </a:r>
              <a:r>
                <a:rPr lang="en-US" sz="1100" b="0" i="0">
                  <a:latin typeface="Cambria Math" panose="02040503050406030204" pitchFamily="18" charset="0"/>
                  <a:ea typeface="Cambria Math" panose="02040503050406030204" pitchFamily="18" charset="0"/>
                </a:rPr>
                <a:t>+𝐴′/2</a:t>
              </a:r>
              <a:endParaRPr lang="en-US" sz="1100"/>
            </a:p>
          </xdr:txBody>
        </xdr:sp>
      </mc:Fallback>
    </mc:AlternateContent>
    <xdr:clientData/>
  </xdr:oneCellAnchor>
  <xdr:oneCellAnchor>
    <xdr:from>
      <xdr:col>3</xdr:col>
      <xdr:colOff>390525</xdr:colOff>
      <xdr:row>102</xdr:row>
      <xdr:rowOff>190500</xdr:rowOff>
    </xdr:from>
    <xdr:ext cx="238125" cy="172227"/>
    <mc:AlternateContent xmlns:mc="http://schemas.openxmlformats.org/markup-compatibility/2006" xmlns:a14="http://schemas.microsoft.com/office/drawing/2010/main">
      <mc:Choice Requires="a14">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2857500" y="19078575"/>
              <a:ext cx="23812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acc>
                          <m:accPr>
                            <m:chr m:val="̅"/>
                            <m:ctrlPr>
                              <a:rPr lang="en-US" sz="1100" b="0" i="1">
                                <a:latin typeface="Cambria Math" panose="02040503050406030204" pitchFamily="18" charset="0"/>
                              </a:rPr>
                            </m:ctrlPr>
                          </m:accPr>
                          <m:e>
                            <m:r>
                              <a:rPr lang="en-US" sz="1100" b="0" i="1">
                                <a:latin typeface="Cambria Math" panose="02040503050406030204" pitchFamily="18" charset="0"/>
                              </a:rPr>
                              <m:t>𝑥</m:t>
                            </m:r>
                          </m:e>
                        </m:acc>
                      </m:e>
                      <m:sub>
                        <m:r>
                          <a:rPr lang="en-US" sz="1100" b="0" i="1">
                            <a:latin typeface="Cambria Math" panose="02040503050406030204" pitchFamily="18" charset="0"/>
                          </a:rPr>
                          <m:t>𝑈</m:t>
                        </m:r>
                      </m:sub>
                    </m:sSub>
                  </m:oMath>
                </m:oMathPara>
              </a14:m>
              <a:endParaRPr lang="en-US" sz="1100"/>
            </a:p>
          </xdr:txBody>
        </xdr:sp>
      </mc:Choice>
      <mc:Fallback xmlns="">
        <xdr:sp macro="" textlink="">
          <xdr:nvSpPr>
            <xdr:cNvPr id="69" name="TextBox 68">
              <a:extLst>
                <a:ext uri="{FF2B5EF4-FFF2-40B4-BE49-F238E27FC236}">
                  <a16:creationId xmlns:a16="http://schemas.microsoft.com/office/drawing/2014/main" id="{37CD19A9-601C-4347-ACEA-594616E5CF18}"/>
                </a:ext>
              </a:extLst>
            </xdr:cNvPr>
            <xdr:cNvSpPr txBox="1"/>
          </xdr:nvSpPr>
          <xdr:spPr>
            <a:xfrm>
              <a:off x="2857500" y="19078575"/>
              <a:ext cx="23812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latin typeface="Cambria Math" panose="02040503050406030204" pitchFamily="18" charset="0"/>
                </a:rPr>
                <a:t>𝑥 ̅_𝑈</a:t>
              </a:r>
              <a:endParaRPr lang="en-US" sz="1100"/>
            </a:p>
          </xdr:txBody>
        </xdr:sp>
      </mc:Fallback>
    </mc:AlternateContent>
    <xdr:clientData/>
  </xdr:oneCellAnchor>
  <xdr:oneCellAnchor>
    <xdr:from>
      <xdr:col>3</xdr:col>
      <xdr:colOff>400051</xdr:colOff>
      <xdr:row>104</xdr:row>
      <xdr:rowOff>180975</xdr:rowOff>
    </xdr:from>
    <xdr:ext cx="228599" cy="172227"/>
    <mc:AlternateContent xmlns:mc="http://schemas.openxmlformats.org/markup-compatibility/2006" xmlns:a14="http://schemas.microsoft.com/office/drawing/2010/main">
      <mc:Choice Requires="a14">
        <xdr:sp macro="" textlink="">
          <xdr:nvSpPr>
            <xdr:cNvPr id="70" name="TextBox 69">
              <a:extLst>
                <a:ext uri="{FF2B5EF4-FFF2-40B4-BE49-F238E27FC236}">
                  <a16:creationId xmlns:a16="http://schemas.microsoft.com/office/drawing/2014/main" id="{00000000-0008-0000-0000-000046000000}"/>
                </a:ext>
              </a:extLst>
            </xdr:cNvPr>
            <xdr:cNvSpPr txBox="1"/>
          </xdr:nvSpPr>
          <xdr:spPr>
            <a:xfrm>
              <a:off x="2867026" y="19831050"/>
              <a:ext cx="22859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acc>
                          <m:accPr>
                            <m:chr m:val="̅"/>
                            <m:ctrlPr>
                              <a:rPr lang="en-US" sz="1100" b="0" i="1">
                                <a:latin typeface="Cambria Math" panose="02040503050406030204" pitchFamily="18" charset="0"/>
                              </a:rPr>
                            </m:ctrlPr>
                          </m:accPr>
                          <m:e>
                            <m:r>
                              <a:rPr lang="en-US" sz="1100" b="0" i="1">
                                <a:latin typeface="Cambria Math" panose="02040503050406030204" pitchFamily="18" charset="0"/>
                              </a:rPr>
                              <m:t>𝑦</m:t>
                            </m:r>
                          </m:e>
                        </m:acc>
                      </m:e>
                      <m:sub>
                        <m:r>
                          <a:rPr lang="en-US" sz="1100" b="0" i="1">
                            <a:latin typeface="Cambria Math" panose="02040503050406030204" pitchFamily="18" charset="0"/>
                          </a:rPr>
                          <m:t>𝑈</m:t>
                        </m:r>
                      </m:sub>
                    </m:sSub>
                  </m:oMath>
                </m:oMathPara>
              </a14:m>
              <a:endParaRPr lang="en-US" sz="1100"/>
            </a:p>
          </xdr:txBody>
        </xdr:sp>
      </mc:Choice>
      <mc:Fallback xmlns="">
        <xdr:sp macro="" textlink="">
          <xdr:nvSpPr>
            <xdr:cNvPr id="70" name="TextBox 69">
              <a:extLst>
                <a:ext uri="{FF2B5EF4-FFF2-40B4-BE49-F238E27FC236}">
                  <a16:creationId xmlns:a16="http://schemas.microsoft.com/office/drawing/2014/main" id="{4D2B3751-0652-4093-BCAF-51AC5B2247E7}"/>
                </a:ext>
              </a:extLst>
            </xdr:cNvPr>
            <xdr:cNvSpPr txBox="1"/>
          </xdr:nvSpPr>
          <xdr:spPr>
            <a:xfrm>
              <a:off x="2867026" y="19831050"/>
              <a:ext cx="22859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latin typeface="Cambria Math" panose="02040503050406030204" pitchFamily="18" charset="0"/>
                </a:rPr>
                <a:t>𝑦 ̅_𝑈</a:t>
              </a:r>
              <a:endParaRPr lang="en-US" sz="1100"/>
            </a:p>
          </xdr:txBody>
        </xdr:sp>
      </mc:Fallback>
    </mc:AlternateContent>
    <xdr:clientData/>
  </xdr:oneCellAnchor>
  <xdr:oneCellAnchor>
    <xdr:from>
      <xdr:col>5</xdr:col>
      <xdr:colOff>0</xdr:colOff>
      <xdr:row>111</xdr:row>
      <xdr:rowOff>104775</xdr:rowOff>
    </xdr:from>
    <xdr:ext cx="704850" cy="315792"/>
    <mc:AlternateContent xmlns:mc="http://schemas.openxmlformats.org/markup-compatibility/2006" xmlns:a14="http://schemas.microsoft.com/office/drawing/2010/main">
      <mc:Choice Requires="a14">
        <xdr:sp macro="" textlink="">
          <xdr:nvSpPr>
            <xdr:cNvPr id="71" name="TextBox 70">
              <a:extLst>
                <a:ext uri="{FF2B5EF4-FFF2-40B4-BE49-F238E27FC236}">
                  <a16:creationId xmlns:a16="http://schemas.microsoft.com/office/drawing/2014/main" id="{00000000-0008-0000-0000-000047000000}"/>
                </a:ext>
              </a:extLst>
            </xdr:cNvPr>
            <xdr:cNvSpPr txBox="1"/>
          </xdr:nvSpPr>
          <xdr:spPr>
            <a:xfrm>
              <a:off x="3686175" y="26003250"/>
              <a:ext cx="704850" cy="3157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m:t>
                    </m:r>
                    <m:sSub>
                      <m:sSubPr>
                        <m:ctrlPr>
                          <a:rPr lang="en-US" sz="1100" b="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𝑉</m:t>
                        </m:r>
                      </m:e>
                      <m:sub>
                        <m:r>
                          <a:rPr lang="en-US" sz="1100" b="0" i="1">
                            <a:latin typeface="Cambria Math" panose="02040503050406030204" pitchFamily="18" charset="0"/>
                            <a:ea typeface="Cambria Math" panose="02040503050406030204" pitchFamily="18" charset="0"/>
                          </a:rPr>
                          <m:t>𝑆</m:t>
                        </m:r>
                      </m:sub>
                    </m:sSub>
                    <m:r>
                      <a:rPr lang="en-US" sz="1100" b="0" i="1">
                        <a:latin typeface="Cambria Math" panose="02040503050406030204" pitchFamily="18" charset="0"/>
                        <a:ea typeface="Cambria Math" panose="02040503050406030204" pitchFamily="18" charset="0"/>
                      </a:rPr>
                      <m:t>∗</m:t>
                    </m:r>
                    <m:f>
                      <m:fPr>
                        <m:ctrlPr>
                          <a:rPr lang="en-US" sz="1100" b="0" i="1">
                            <a:latin typeface="Cambria Math" panose="02040503050406030204" pitchFamily="18" charset="0"/>
                            <a:ea typeface="Cambria Math" panose="02040503050406030204" pitchFamily="18" charset="0"/>
                          </a:rPr>
                        </m:ctrlPr>
                      </m:fPr>
                      <m:num>
                        <m:r>
                          <a:rPr lang="en-US" sz="1100" b="0" i="1">
                            <a:latin typeface="Cambria Math" panose="02040503050406030204" pitchFamily="18" charset="0"/>
                            <a:ea typeface="Cambria Math" panose="02040503050406030204" pitchFamily="18" charset="0"/>
                          </a:rPr>
                          <m:t>𝐿</m:t>
                        </m:r>
                      </m:num>
                      <m:den>
                        <m:r>
                          <a:rPr lang="en-US" sz="1100" b="0" i="1">
                            <a:latin typeface="Cambria Math" panose="02040503050406030204" pitchFamily="18" charset="0"/>
                            <a:ea typeface="Cambria Math" panose="02040503050406030204" pitchFamily="18" charset="0"/>
                          </a:rPr>
                          <m:t>2</m:t>
                        </m:r>
                      </m:den>
                    </m:f>
                  </m:oMath>
                </m:oMathPara>
              </a14:m>
              <a:endParaRPr lang="en-US" sz="1100"/>
            </a:p>
          </xdr:txBody>
        </xdr:sp>
      </mc:Choice>
      <mc:Fallback xmlns="">
        <xdr:sp macro="" textlink="">
          <xdr:nvSpPr>
            <xdr:cNvPr id="71" name="TextBox 70">
              <a:extLst>
                <a:ext uri="{FF2B5EF4-FFF2-40B4-BE49-F238E27FC236}">
                  <a16:creationId xmlns:a16="http://schemas.microsoft.com/office/drawing/2014/main" id="{F80B0AD4-396F-4BDB-AE25-2BE722706BBE}"/>
                </a:ext>
              </a:extLst>
            </xdr:cNvPr>
            <xdr:cNvSpPr txBox="1"/>
          </xdr:nvSpPr>
          <xdr:spPr>
            <a:xfrm>
              <a:off x="3686175" y="26003250"/>
              <a:ext cx="704850" cy="3157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𝑉_𝑆∗𝐿/2</a:t>
              </a:r>
              <a:endParaRPr lang="en-US" sz="1100"/>
            </a:p>
          </xdr:txBody>
        </xdr:sp>
      </mc:Fallback>
    </mc:AlternateContent>
    <xdr:clientData/>
  </xdr:oneCellAnchor>
  <xdr:oneCellAnchor>
    <xdr:from>
      <xdr:col>3</xdr:col>
      <xdr:colOff>295276</xdr:colOff>
      <xdr:row>181</xdr:row>
      <xdr:rowOff>171451</xdr:rowOff>
    </xdr:from>
    <xdr:ext cx="304800" cy="182935"/>
    <mc:AlternateContent xmlns:mc="http://schemas.openxmlformats.org/markup-compatibility/2006" xmlns:a14="http://schemas.microsoft.com/office/drawing/2010/main">
      <mc:Choice Requires="a14">
        <xdr:sp macro="" textlink="">
          <xdr:nvSpPr>
            <xdr:cNvPr id="72" name="TextBox 71">
              <a:extLst>
                <a:ext uri="{FF2B5EF4-FFF2-40B4-BE49-F238E27FC236}">
                  <a16:creationId xmlns:a16="http://schemas.microsoft.com/office/drawing/2014/main" id="{00000000-0008-0000-0000-000048000000}"/>
                </a:ext>
              </a:extLst>
            </xdr:cNvPr>
            <xdr:cNvSpPr txBox="1"/>
          </xdr:nvSpPr>
          <xdr:spPr>
            <a:xfrm>
              <a:off x="2762251" y="28775026"/>
              <a:ext cx="304800" cy="1829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𝑒</m:t>
                        </m:r>
                      </m:e>
                      <m:sub>
                        <m:r>
                          <a:rPr lang="en-US" sz="1100" b="0" i="1">
                            <a:latin typeface="Cambria Math" panose="02040503050406030204" pitchFamily="18" charset="0"/>
                          </a:rPr>
                          <m:t>𝑦</m:t>
                        </m:r>
                        <m:r>
                          <a:rPr lang="en-US" sz="1100" b="0" i="1">
                            <a:latin typeface="Cambria Math" panose="02040503050406030204" pitchFamily="18" charset="0"/>
                          </a:rPr>
                          <m:t>_</m:t>
                        </m:r>
                        <m:r>
                          <a:rPr lang="en-US" sz="1100" b="0" i="1">
                            <a:latin typeface="Cambria Math" panose="02040503050406030204" pitchFamily="18" charset="0"/>
                          </a:rPr>
                          <m:t>𝑆</m:t>
                        </m:r>
                      </m:sub>
                    </m:sSub>
                  </m:oMath>
                </m:oMathPara>
              </a14:m>
              <a:endParaRPr lang="en-US" sz="1100"/>
            </a:p>
          </xdr:txBody>
        </xdr:sp>
      </mc:Choice>
      <mc:Fallback xmlns="">
        <xdr:sp macro="" textlink="">
          <xdr:nvSpPr>
            <xdr:cNvPr id="72" name="TextBox 71">
              <a:extLst>
                <a:ext uri="{FF2B5EF4-FFF2-40B4-BE49-F238E27FC236}">
                  <a16:creationId xmlns:a16="http://schemas.microsoft.com/office/drawing/2014/main" id="{D89DBE89-8895-448C-9127-DF3626E5E73F}"/>
                </a:ext>
              </a:extLst>
            </xdr:cNvPr>
            <xdr:cNvSpPr txBox="1"/>
          </xdr:nvSpPr>
          <xdr:spPr>
            <a:xfrm>
              <a:off x="2762251" y="28775026"/>
              <a:ext cx="304800" cy="1829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latin typeface="Cambria Math" panose="02040503050406030204" pitchFamily="18" charset="0"/>
                </a:rPr>
                <a:t>𝑒_(𝑦_𝑆)</a:t>
              </a:r>
              <a:endParaRPr lang="en-US" sz="1100"/>
            </a:p>
          </xdr:txBody>
        </xdr:sp>
      </mc:Fallback>
    </mc:AlternateContent>
    <xdr:clientData/>
  </xdr:oneCellAnchor>
  <xdr:oneCellAnchor>
    <xdr:from>
      <xdr:col>4</xdr:col>
      <xdr:colOff>66675</xdr:colOff>
      <xdr:row>181</xdr:row>
      <xdr:rowOff>104775</xdr:rowOff>
    </xdr:from>
    <xdr:ext cx="628650" cy="314325"/>
    <mc:AlternateContent xmlns:mc="http://schemas.openxmlformats.org/markup-compatibility/2006" xmlns:a14="http://schemas.microsoft.com/office/drawing/2010/main">
      <mc:Choice Requires="a14">
        <xdr:sp macro="" textlink="">
          <xdr:nvSpPr>
            <xdr:cNvPr id="73" name="TextBox 72">
              <a:extLst>
                <a:ext uri="{FF2B5EF4-FFF2-40B4-BE49-F238E27FC236}">
                  <a16:creationId xmlns:a16="http://schemas.microsoft.com/office/drawing/2014/main" id="{00000000-0008-0000-0000-000049000000}"/>
                </a:ext>
              </a:extLst>
            </xdr:cNvPr>
            <xdr:cNvSpPr txBox="1"/>
          </xdr:nvSpPr>
          <xdr:spPr>
            <a:xfrm>
              <a:off x="3143250" y="28708350"/>
              <a:ext cx="628650" cy="314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m:t>
                    </m:r>
                    <m:f>
                      <m:fPr>
                        <m:ctrlPr>
                          <a:rPr lang="en-US" sz="1100" i="1">
                            <a:latin typeface="Cambria Math" panose="02040503050406030204" pitchFamily="18" charset="0"/>
                            <a:ea typeface="Cambria Math" panose="02040503050406030204" pitchFamily="18" charset="0"/>
                          </a:rPr>
                        </m:ctrlPr>
                      </m:fPr>
                      <m:num>
                        <m:r>
                          <a:rPr lang="en-US" sz="1100" b="0" i="1">
                            <a:latin typeface="Cambria Math" panose="02040503050406030204" pitchFamily="18" charset="0"/>
                            <a:ea typeface="Cambria Math" panose="02040503050406030204" pitchFamily="18" charset="0"/>
                          </a:rPr>
                          <m:t>𝐻</m:t>
                        </m:r>
                      </m:num>
                      <m:den>
                        <m:r>
                          <a:rPr lang="en-US" sz="1100" b="0" i="1">
                            <a:latin typeface="Cambria Math" panose="02040503050406030204" pitchFamily="18" charset="0"/>
                            <a:ea typeface="Cambria Math" panose="02040503050406030204" pitchFamily="18" charset="0"/>
                          </a:rPr>
                          <m:t>2</m:t>
                        </m:r>
                      </m:den>
                    </m:f>
                    <m:r>
                      <a:rPr lang="en-US" sz="1100" b="0" i="1">
                        <a:latin typeface="Cambria Math" panose="02040503050406030204" pitchFamily="18" charset="0"/>
                        <a:ea typeface="Cambria Math" panose="02040503050406030204" pitchFamily="18" charset="0"/>
                      </a:rPr>
                      <m:t>−</m:t>
                    </m:r>
                    <m:sSub>
                      <m:sSubPr>
                        <m:ctrlPr>
                          <a:rPr lang="en-US" sz="1100" b="0" i="1">
                            <a:solidFill>
                              <a:schemeClr val="tx1"/>
                            </a:solidFill>
                            <a:effectLst/>
                            <a:latin typeface="Cambria Math" panose="02040503050406030204" pitchFamily="18" charset="0"/>
                            <a:ea typeface="+mn-ea"/>
                            <a:cs typeface="+mn-cs"/>
                          </a:rPr>
                        </m:ctrlPr>
                      </m:sSubPr>
                      <m:e>
                        <m:acc>
                          <m:accPr>
                            <m:chr m:val="̅"/>
                            <m:ctrlPr>
                              <a:rPr lang="en-US" sz="1100" b="0" i="1">
                                <a:solidFill>
                                  <a:schemeClr val="tx1"/>
                                </a:solidFill>
                                <a:effectLst/>
                                <a:latin typeface="Cambria Math" panose="02040503050406030204" pitchFamily="18" charset="0"/>
                                <a:ea typeface="+mn-ea"/>
                                <a:cs typeface="+mn-cs"/>
                              </a:rPr>
                            </m:ctrlPr>
                          </m:accPr>
                          <m:e>
                            <m:r>
                              <a:rPr lang="en-US" sz="1100" b="0" i="1">
                                <a:solidFill>
                                  <a:schemeClr val="tx1"/>
                                </a:solidFill>
                                <a:effectLst/>
                                <a:latin typeface="Cambria Math" panose="02040503050406030204" pitchFamily="18" charset="0"/>
                                <a:ea typeface="+mn-ea"/>
                                <a:cs typeface="+mn-cs"/>
                              </a:rPr>
                              <m:t>𝑦</m:t>
                            </m:r>
                          </m:e>
                        </m:acc>
                      </m:e>
                      <m:sub>
                        <m:r>
                          <a:rPr lang="en-US" sz="1100" b="0" i="1">
                            <a:solidFill>
                              <a:schemeClr val="tx1"/>
                            </a:solidFill>
                            <a:effectLst/>
                            <a:latin typeface="Cambria Math" panose="02040503050406030204" pitchFamily="18" charset="0"/>
                            <a:ea typeface="+mn-ea"/>
                            <a:cs typeface="+mn-cs"/>
                          </a:rPr>
                          <m:t>𝑆</m:t>
                        </m:r>
                      </m:sub>
                    </m:sSub>
                  </m:oMath>
                </m:oMathPara>
              </a14:m>
              <a:endParaRPr lang="en-US" sz="1100"/>
            </a:p>
          </xdr:txBody>
        </xdr:sp>
      </mc:Choice>
      <mc:Fallback xmlns="">
        <xdr:sp macro="" textlink="">
          <xdr:nvSpPr>
            <xdr:cNvPr id="73" name="TextBox 72">
              <a:extLst>
                <a:ext uri="{FF2B5EF4-FFF2-40B4-BE49-F238E27FC236}">
                  <a16:creationId xmlns:a16="http://schemas.microsoft.com/office/drawing/2014/main" id="{A10B0282-DCAE-4744-838B-012694FFC382}"/>
                </a:ext>
              </a:extLst>
            </xdr:cNvPr>
            <xdr:cNvSpPr txBox="1"/>
          </xdr:nvSpPr>
          <xdr:spPr>
            <a:xfrm>
              <a:off x="3143250" y="28708350"/>
              <a:ext cx="628650" cy="314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𝐻/2−</a:t>
              </a:r>
              <a:r>
                <a:rPr lang="en-US" sz="1100" b="0" i="0">
                  <a:solidFill>
                    <a:schemeClr val="tx1"/>
                  </a:solidFill>
                  <a:effectLst/>
                  <a:latin typeface="Cambria Math" panose="02040503050406030204" pitchFamily="18" charset="0"/>
                  <a:ea typeface="+mn-ea"/>
                  <a:cs typeface="+mn-cs"/>
                </a:rPr>
                <a:t>𝑦 ̅_𝑆</a:t>
              </a:r>
              <a:endParaRPr lang="en-US" sz="1100"/>
            </a:p>
          </xdr:txBody>
        </xdr:sp>
      </mc:Fallback>
    </mc:AlternateContent>
    <xdr:clientData/>
  </xdr:oneCellAnchor>
  <xdr:oneCellAnchor>
    <xdr:from>
      <xdr:col>4</xdr:col>
      <xdr:colOff>85725</xdr:colOff>
      <xdr:row>196</xdr:row>
      <xdr:rowOff>200025</xdr:rowOff>
    </xdr:from>
    <xdr:ext cx="704850" cy="175241"/>
    <mc:AlternateContent xmlns:mc="http://schemas.openxmlformats.org/markup-compatibility/2006" xmlns:a14="http://schemas.microsoft.com/office/drawing/2010/main">
      <mc:Choice Requires="a14">
        <xdr:sp macro="" textlink="">
          <xdr:nvSpPr>
            <xdr:cNvPr id="74" name="TextBox 73">
              <a:extLst>
                <a:ext uri="{FF2B5EF4-FFF2-40B4-BE49-F238E27FC236}">
                  <a16:creationId xmlns:a16="http://schemas.microsoft.com/office/drawing/2014/main" id="{00000000-0008-0000-0000-00004A000000}"/>
                </a:ext>
              </a:extLst>
            </xdr:cNvPr>
            <xdr:cNvSpPr txBox="1"/>
          </xdr:nvSpPr>
          <xdr:spPr>
            <a:xfrm>
              <a:off x="9172575" y="30365700"/>
              <a:ext cx="704850" cy="175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m:t>
                    </m:r>
                    <m:sSub>
                      <m:sSubPr>
                        <m:ctrlPr>
                          <a:rPr lang="en-US" sz="110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𝑃</m:t>
                        </m:r>
                      </m:e>
                      <m:sub>
                        <m:r>
                          <a:rPr lang="en-US" sz="1100" b="0" i="1">
                            <a:latin typeface="Cambria Math" panose="02040503050406030204" pitchFamily="18" charset="0"/>
                            <a:ea typeface="Cambria Math" panose="02040503050406030204" pitchFamily="18" charset="0"/>
                          </a:rPr>
                          <m:t>𝑈</m:t>
                        </m:r>
                      </m:sub>
                    </m:sSub>
                    <m:r>
                      <a:rPr lang="en-US" sz="1100" b="0" i="1">
                        <a:latin typeface="Cambria Math" panose="02040503050406030204" pitchFamily="18" charset="0"/>
                        <a:ea typeface="Cambria Math" panose="02040503050406030204" pitchFamily="18" charset="0"/>
                      </a:rPr>
                      <m:t>∗</m:t>
                    </m:r>
                    <m:sSub>
                      <m:sSubPr>
                        <m:ctrlPr>
                          <a:rPr lang="en-US" sz="1100" b="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𝑒</m:t>
                        </m:r>
                      </m:e>
                      <m:sub>
                        <m:r>
                          <a:rPr lang="en-US" sz="1100" b="0" i="1">
                            <a:latin typeface="Cambria Math" panose="02040503050406030204" pitchFamily="18" charset="0"/>
                            <a:ea typeface="Cambria Math" panose="02040503050406030204" pitchFamily="18" charset="0"/>
                          </a:rPr>
                          <m:t>𝑥</m:t>
                        </m:r>
                        <m:r>
                          <a:rPr lang="en-US" sz="1100" b="0" i="1">
                            <a:latin typeface="Cambria Math" panose="02040503050406030204" pitchFamily="18" charset="0"/>
                            <a:ea typeface="Cambria Math" panose="02040503050406030204" pitchFamily="18" charset="0"/>
                          </a:rPr>
                          <m:t>_</m:t>
                        </m:r>
                        <m:r>
                          <a:rPr lang="en-US" sz="1100" b="0" i="1">
                            <a:latin typeface="Cambria Math" panose="02040503050406030204" pitchFamily="18" charset="0"/>
                            <a:ea typeface="Cambria Math" panose="02040503050406030204" pitchFamily="18" charset="0"/>
                          </a:rPr>
                          <m:t>𝑈</m:t>
                        </m:r>
                      </m:sub>
                    </m:sSub>
                  </m:oMath>
                </m:oMathPara>
              </a14:m>
              <a:endParaRPr lang="en-US" sz="1100"/>
            </a:p>
          </xdr:txBody>
        </xdr:sp>
      </mc:Choice>
      <mc:Fallback xmlns="">
        <xdr:sp macro="" textlink="">
          <xdr:nvSpPr>
            <xdr:cNvPr id="74" name="TextBox 73">
              <a:extLst>
                <a:ext uri="{FF2B5EF4-FFF2-40B4-BE49-F238E27FC236}">
                  <a16:creationId xmlns:a16="http://schemas.microsoft.com/office/drawing/2014/main" id="{FD25D8E2-14D3-4412-B8DE-9C2EA190A45F}"/>
                </a:ext>
              </a:extLst>
            </xdr:cNvPr>
            <xdr:cNvSpPr txBox="1"/>
          </xdr:nvSpPr>
          <xdr:spPr>
            <a:xfrm>
              <a:off x="9172575" y="30365700"/>
              <a:ext cx="704850" cy="175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𝑃_𝑈∗𝑒_(𝑥_𝑈)</a:t>
              </a:r>
              <a:endParaRPr lang="en-US" sz="1100"/>
            </a:p>
          </xdr:txBody>
        </xdr:sp>
      </mc:Fallback>
    </mc:AlternateContent>
    <xdr:clientData/>
  </xdr:oneCellAnchor>
  <xdr:oneCellAnchor>
    <xdr:from>
      <xdr:col>3</xdr:col>
      <xdr:colOff>2257425</xdr:colOff>
      <xdr:row>185</xdr:row>
      <xdr:rowOff>209550</xdr:rowOff>
    </xdr:from>
    <xdr:ext cx="876300" cy="182935"/>
    <mc:AlternateContent xmlns:mc="http://schemas.openxmlformats.org/markup-compatibility/2006" xmlns:a14="http://schemas.microsoft.com/office/drawing/2010/main">
      <mc:Choice Requires="a14">
        <xdr:sp macro="" textlink="">
          <xdr:nvSpPr>
            <xdr:cNvPr id="75" name="TextBox 74">
              <a:extLst>
                <a:ext uri="{FF2B5EF4-FFF2-40B4-BE49-F238E27FC236}">
                  <a16:creationId xmlns:a16="http://schemas.microsoft.com/office/drawing/2014/main" id="{00000000-0008-0000-0000-00004B000000}"/>
                </a:ext>
              </a:extLst>
            </xdr:cNvPr>
            <xdr:cNvSpPr txBox="1"/>
          </xdr:nvSpPr>
          <xdr:spPr>
            <a:xfrm>
              <a:off x="3476625" y="31137225"/>
              <a:ext cx="876300" cy="1829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m:t>
                    </m:r>
                    <m:sSub>
                      <m:sSubPr>
                        <m:ctrlPr>
                          <a:rPr lang="en-US" sz="110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𝑃</m:t>
                        </m:r>
                      </m:e>
                      <m:sub>
                        <m:r>
                          <a:rPr lang="en-US" sz="1100" b="0" i="1">
                            <a:latin typeface="Cambria Math" panose="02040503050406030204" pitchFamily="18" charset="0"/>
                            <a:ea typeface="Cambria Math" panose="02040503050406030204" pitchFamily="18" charset="0"/>
                          </a:rPr>
                          <m:t>𝑆</m:t>
                        </m:r>
                      </m:sub>
                    </m:sSub>
                    <m:r>
                      <a:rPr lang="en-US" sz="1100" b="0" i="1">
                        <a:latin typeface="Cambria Math" panose="02040503050406030204" pitchFamily="18" charset="0"/>
                        <a:ea typeface="Cambria Math" panose="02040503050406030204" pitchFamily="18" charset="0"/>
                      </a:rPr>
                      <m:t>∗</m:t>
                    </m:r>
                    <m:sSub>
                      <m:sSubPr>
                        <m:ctrlPr>
                          <a:rPr lang="en-US" sz="1100" b="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𝑒</m:t>
                        </m:r>
                      </m:e>
                      <m:sub>
                        <m:r>
                          <a:rPr lang="en-US" sz="1100" b="0" i="1">
                            <a:latin typeface="Cambria Math" panose="02040503050406030204" pitchFamily="18" charset="0"/>
                            <a:ea typeface="Cambria Math" panose="02040503050406030204" pitchFamily="18" charset="0"/>
                          </a:rPr>
                          <m:t>𝑦</m:t>
                        </m:r>
                        <m:r>
                          <a:rPr lang="en-US" sz="1100" b="0" i="1">
                            <a:latin typeface="Cambria Math" panose="02040503050406030204" pitchFamily="18" charset="0"/>
                            <a:ea typeface="Cambria Math" panose="02040503050406030204" pitchFamily="18" charset="0"/>
                          </a:rPr>
                          <m:t>_</m:t>
                        </m:r>
                        <m:r>
                          <a:rPr lang="en-US" sz="1100" b="0" i="1">
                            <a:latin typeface="Cambria Math" panose="02040503050406030204" pitchFamily="18" charset="0"/>
                            <a:ea typeface="Cambria Math" panose="02040503050406030204" pitchFamily="18" charset="0"/>
                          </a:rPr>
                          <m:t>𝑆</m:t>
                        </m:r>
                      </m:sub>
                    </m:sSub>
                  </m:oMath>
                </m:oMathPara>
              </a14:m>
              <a:endParaRPr lang="en-US" sz="1100"/>
            </a:p>
          </xdr:txBody>
        </xdr:sp>
      </mc:Choice>
      <mc:Fallback xmlns="">
        <xdr:sp macro="" textlink="">
          <xdr:nvSpPr>
            <xdr:cNvPr id="75" name="TextBox 74">
              <a:extLst>
                <a:ext uri="{FF2B5EF4-FFF2-40B4-BE49-F238E27FC236}">
                  <a16:creationId xmlns:a16="http://schemas.microsoft.com/office/drawing/2014/main" id="{3C1F5C7B-475E-4E9A-9AD8-A86834D7B244}"/>
                </a:ext>
              </a:extLst>
            </xdr:cNvPr>
            <xdr:cNvSpPr txBox="1"/>
          </xdr:nvSpPr>
          <xdr:spPr>
            <a:xfrm>
              <a:off x="3476625" y="31137225"/>
              <a:ext cx="876300" cy="1829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𝑃_𝑆∗𝑒_(𝑦_𝑆)</a:t>
              </a:r>
              <a:endParaRPr lang="en-US" sz="1100"/>
            </a:p>
          </xdr:txBody>
        </xdr:sp>
      </mc:Fallback>
    </mc:AlternateContent>
    <xdr:clientData/>
  </xdr:oneCellAnchor>
  <xdr:oneCellAnchor>
    <xdr:from>
      <xdr:col>3</xdr:col>
      <xdr:colOff>314326</xdr:colOff>
      <xdr:row>192</xdr:row>
      <xdr:rowOff>161926</xdr:rowOff>
    </xdr:from>
    <xdr:ext cx="304800" cy="175241"/>
    <mc:AlternateContent xmlns:mc="http://schemas.openxmlformats.org/markup-compatibility/2006" xmlns:a14="http://schemas.microsoft.com/office/drawing/2010/main">
      <mc:Choice Requires="a14">
        <xdr:sp macro="" textlink="">
          <xdr:nvSpPr>
            <xdr:cNvPr id="76" name="TextBox 75">
              <a:extLst>
                <a:ext uri="{FF2B5EF4-FFF2-40B4-BE49-F238E27FC236}">
                  <a16:creationId xmlns:a16="http://schemas.microsoft.com/office/drawing/2014/main" id="{00000000-0008-0000-0000-00004C000000}"/>
                </a:ext>
              </a:extLst>
            </xdr:cNvPr>
            <xdr:cNvSpPr txBox="1"/>
          </xdr:nvSpPr>
          <xdr:spPr>
            <a:xfrm>
              <a:off x="2781301" y="33185101"/>
              <a:ext cx="304800" cy="175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𝑒</m:t>
                        </m:r>
                      </m:e>
                      <m:sub>
                        <m:r>
                          <a:rPr lang="en-US" sz="1100" b="0" i="1">
                            <a:latin typeface="Cambria Math" panose="02040503050406030204" pitchFamily="18" charset="0"/>
                          </a:rPr>
                          <m:t>𝑥</m:t>
                        </m:r>
                        <m:r>
                          <a:rPr lang="en-US" sz="1100" b="0" i="1">
                            <a:latin typeface="Cambria Math" panose="02040503050406030204" pitchFamily="18" charset="0"/>
                          </a:rPr>
                          <m:t>_</m:t>
                        </m:r>
                        <m:r>
                          <a:rPr lang="en-US" sz="1100" b="0" i="1">
                            <a:latin typeface="Cambria Math" panose="02040503050406030204" pitchFamily="18" charset="0"/>
                          </a:rPr>
                          <m:t>𝑈</m:t>
                        </m:r>
                      </m:sub>
                    </m:sSub>
                  </m:oMath>
                </m:oMathPara>
              </a14:m>
              <a:endParaRPr lang="en-US" sz="1100"/>
            </a:p>
          </xdr:txBody>
        </xdr:sp>
      </mc:Choice>
      <mc:Fallback xmlns="">
        <xdr:sp macro="" textlink="">
          <xdr:nvSpPr>
            <xdr:cNvPr id="76" name="TextBox 75">
              <a:extLst>
                <a:ext uri="{FF2B5EF4-FFF2-40B4-BE49-F238E27FC236}">
                  <a16:creationId xmlns:a16="http://schemas.microsoft.com/office/drawing/2014/main" id="{26ABC9BC-2038-4C3E-9C00-DBCE7E5AE801}"/>
                </a:ext>
              </a:extLst>
            </xdr:cNvPr>
            <xdr:cNvSpPr txBox="1"/>
          </xdr:nvSpPr>
          <xdr:spPr>
            <a:xfrm>
              <a:off x="2781301" y="33185101"/>
              <a:ext cx="304800" cy="175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latin typeface="Cambria Math" panose="02040503050406030204" pitchFamily="18" charset="0"/>
                </a:rPr>
                <a:t>𝑒_(𝑥_𝑈)</a:t>
              </a:r>
              <a:endParaRPr lang="en-US" sz="1100"/>
            </a:p>
          </xdr:txBody>
        </xdr:sp>
      </mc:Fallback>
    </mc:AlternateContent>
    <xdr:clientData/>
  </xdr:oneCellAnchor>
  <xdr:oneCellAnchor>
    <xdr:from>
      <xdr:col>3</xdr:col>
      <xdr:colOff>495300</xdr:colOff>
      <xdr:row>192</xdr:row>
      <xdr:rowOff>95250</xdr:rowOff>
    </xdr:from>
    <xdr:ext cx="990600" cy="329770"/>
    <mc:AlternateContent xmlns:mc="http://schemas.openxmlformats.org/markup-compatibility/2006" xmlns:a14="http://schemas.microsoft.com/office/drawing/2010/main">
      <mc:Choice Requires="a14">
        <xdr:sp macro="" textlink="">
          <xdr:nvSpPr>
            <xdr:cNvPr id="77" name="TextBox 76">
              <a:extLst>
                <a:ext uri="{FF2B5EF4-FFF2-40B4-BE49-F238E27FC236}">
                  <a16:creationId xmlns:a16="http://schemas.microsoft.com/office/drawing/2014/main" id="{00000000-0008-0000-0000-00004D000000}"/>
                </a:ext>
              </a:extLst>
            </xdr:cNvPr>
            <xdr:cNvSpPr txBox="1"/>
          </xdr:nvSpPr>
          <xdr:spPr>
            <a:xfrm>
              <a:off x="2962275" y="44548425"/>
              <a:ext cx="990600" cy="3297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m:t>
                    </m:r>
                    <m:sSub>
                      <m:sSubPr>
                        <m:ctrlPr>
                          <a:rPr lang="en-US" sz="1100" b="0" i="1">
                            <a:solidFill>
                              <a:schemeClr val="tx1"/>
                            </a:solidFill>
                            <a:effectLst/>
                            <a:latin typeface="Cambria Math" panose="02040503050406030204" pitchFamily="18" charset="0"/>
                            <a:ea typeface="+mn-ea"/>
                            <a:cs typeface="+mn-cs"/>
                          </a:rPr>
                        </m:ctrlPr>
                      </m:sSubPr>
                      <m:e>
                        <m:acc>
                          <m:accPr>
                            <m:chr m:val="̅"/>
                            <m:ctrlPr>
                              <a:rPr lang="en-US" sz="1100" b="0" i="1">
                                <a:solidFill>
                                  <a:schemeClr val="tx1"/>
                                </a:solidFill>
                                <a:effectLst/>
                                <a:latin typeface="Cambria Math" panose="02040503050406030204" pitchFamily="18" charset="0"/>
                                <a:ea typeface="+mn-ea"/>
                                <a:cs typeface="+mn-cs"/>
                              </a:rPr>
                            </m:ctrlPr>
                          </m:accPr>
                          <m:e>
                            <m:r>
                              <a:rPr lang="en-US" sz="1100" b="0" i="1">
                                <a:solidFill>
                                  <a:schemeClr val="tx1"/>
                                </a:solidFill>
                                <a:effectLst/>
                                <a:latin typeface="Cambria Math" panose="02040503050406030204" pitchFamily="18" charset="0"/>
                                <a:ea typeface="+mn-ea"/>
                                <a:cs typeface="+mn-cs"/>
                              </a:rPr>
                              <m:t>𝑥</m:t>
                            </m:r>
                          </m:e>
                        </m:acc>
                      </m:e>
                      <m:sub>
                        <m:r>
                          <a:rPr lang="en-US" sz="1100" b="0" i="1">
                            <a:solidFill>
                              <a:schemeClr val="tx1"/>
                            </a:solidFill>
                            <a:effectLst/>
                            <a:latin typeface="Cambria Math" panose="02040503050406030204" pitchFamily="18" charset="0"/>
                            <a:ea typeface="+mn-ea"/>
                            <a:cs typeface="+mn-cs"/>
                          </a:rPr>
                          <m:t>𝑈</m:t>
                        </m:r>
                      </m:sub>
                    </m:sSub>
                    <m:r>
                      <a:rPr lang="en-US" sz="1100" b="0" i="1">
                        <a:latin typeface="Cambria Math" panose="02040503050406030204" pitchFamily="18" charset="0"/>
                        <a:ea typeface="Cambria Math" panose="02040503050406030204" pitchFamily="18" charset="0"/>
                      </a:rPr>
                      <m:t>+</m:t>
                    </m:r>
                    <m:f>
                      <m:fPr>
                        <m:ctrlPr>
                          <a:rPr lang="en-US" sz="1100" b="0" i="1">
                            <a:latin typeface="Cambria Math" panose="02040503050406030204" pitchFamily="18" charset="0"/>
                            <a:ea typeface="Cambria Math" panose="02040503050406030204" pitchFamily="18" charset="0"/>
                          </a:rPr>
                        </m:ctrlPr>
                      </m:fPr>
                      <m:num>
                        <m:r>
                          <a:rPr lang="en-US" sz="1100" b="0" i="1">
                            <a:latin typeface="Cambria Math" panose="02040503050406030204" pitchFamily="18" charset="0"/>
                            <a:ea typeface="Cambria Math" panose="02040503050406030204" pitchFamily="18" charset="0"/>
                          </a:rPr>
                          <m:t>𝐴</m:t>
                        </m:r>
                        <m:r>
                          <a:rPr lang="en-US" sz="1100" b="0" i="1">
                            <a:latin typeface="Cambria Math" panose="02040503050406030204" pitchFamily="18" charset="0"/>
                            <a:ea typeface="Cambria Math" panose="02040503050406030204" pitchFamily="18" charset="0"/>
                          </a:rPr>
                          <m:t>′</m:t>
                        </m:r>
                      </m:num>
                      <m:den>
                        <m:r>
                          <a:rPr lang="en-US" sz="1100" b="0" i="1">
                            <a:latin typeface="Cambria Math" panose="02040503050406030204" pitchFamily="18" charset="0"/>
                            <a:ea typeface="Cambria Math" panose="02040503050406030204" pitchFamily="18" charset="0"/>
                          </a:rPr>
                          <m:t>2</m:t>
                        </m:r>
                      </m:den>
                    </m:f>
                  </m:oMath>
                </m:oMathPara>
              </a14:m>
              <a:endParaRPr lang="en-US" sz="1100"/>
            </a:p>
          </xdr:txBody>
        </xdr:sp>
      </mc:Choice>
      <mc:Fallback xmlns="">
        <xdr:sp macro="" textlink="">
          <xdr:nvSpPr>
            <xdr:cNvPr id="77" name="TextBox 76">
              <a:extLst>
                <a:ext uri="{FF2B5EF4-FFF2-40B4-BE49-F238E27FC236}">
                  <a16:creationId xmlns:a16="http://schemas.microsoft.com/office/drawing/2014/main" id="{2F4B2ADF-5BE5-4FC0-9D12-EDE599B9D89C}"/>
                </a:ext>
              </a:extLst>
            </xdr:cNvPr>
            <xdr:cNvSpPr txBox="1"/>
          </xdr:nvSpPr>
          <xdr:spPr>
            <a:xfrm>
              <a:off x="2962275" y="44548425"/>
              <a:ext cx="990600" cy="3297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i="0">
                  <a:latin typeface="Cambria Math" panose="02040503050406030204" pitchFamily="18" charset="0"/>
                  <a:ea typeface="Cambria Math" panose="02040503050406030204" pitchFamily="18" charset="0"/>
                </a:rPr>
                <a:t>=</a:t>
              </a:r>
              <a:r>
                <a:rPr lang="en-US" sz="1100" b="0" i="0">
                  <a:solidFill>
                    <a:schemeClr val="tx1"/>
                  </a:solidFill>
                  <a:effectLst/>
                  <a:latin typeface="Cambria Math" panose="02040503050406030204" pitchFamily="18" charset="0"/>
                  <a:ea typeface="+mn-ea"/>
                  <a:cs typeface="+mn-cs"/>
                </a:rPr>
                <a:t>𝑥 ̅_𝑈</a:t>
              </a:r>
              <a:r>
                <a:rPr lang="en-US" sz="1100" b="0" i="0">
                  <a:latin typeface="Cambria Math" panose="02040503050406030204" pitchFamily="18" charset="0"/>
                  <a:ea typeface="Cambria Math" panose="02040503050406030204" pitchFamily="18" charset="0"/>
                </a:rPr>
                <a:t>+𝐴′/2</a:t>
              </a:r>
              <a:endParaRPr lang="en-US" sz="1100"/>
            </a:p>
          </xdr:txBody>
        </xdr:sp>
      </mc:Fallback>
    </mc:AlternateContent>
    <xdr:clientData/>
  </xdr:oneCellAnchor>
  <xdr:oneCellAnchor>
    <xdr:from>
      <xdr:col>3</xdr:col>
      <xdr:colOff>314326</xdr:colOff>
      <xdr:row>194</xdr:row>
      <xdr:rowOff>161926</xdr:rowOff>
    </xdr:from>
    <xdr:ext cx="304800" cy="182935"/>
    <mc:AlternateContent xmlns:mc="http://schemas.openxmlformats.org/markup-compatibility/2006" xmlns:a14="http://schemas.microsoft.com/office/drawing/2010/main">
      <mc:Choice Requires="a14">
        <xdr:sp macro="" textlink="">
          <xdr:nvSpPr>
            <xdr:cNvPr id="78" name="TextBox 77">
              <a:extLst>
                <a:ext uri="{FF2B5EF4-FFF2-40B4-BE49-F238E27FC236}">
                  <a16:creationId xmlns:a16="http://schemas.microsoft.com/office/drawing/2014/main" id="{00000000-0008-0000-0000-00004E000000}"/>
                </a:ext>
              </a:extLst>
            </xdr:cNvPr>
            <xdr:cNvSpPr txBox="1"/>
          </xdr:nvSpPr>
          <xdr:spPr>
            <a:xfrm>
              <a:off x="2781301" y="33947101"/>
              <a:ext cx="304800" cy="1829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𝑒</m:t>
                        </m:r>
                      </m:e>
                      <m:sub>
                        <m:r>
                          <a:rPr lang="en-US" sz="1100" b="0" i="1">
                            <a:latin typeface="Cambria Math" panose="02040503050406030204" pitchFamily="18" charset="0"/>
                          </a:rPr>
                          <m:t>𝑦</m:t>
                        </m:r>
                        <m:r>
                          <a:rPr lang="en-US" sz="1100" b="0" i="1">
                            <a:latin typeface="Cambria Math" panose="02040503050406030204" pitchFamily="18" charset="0"/>
                          </a:rPr>
                          <m:t>_</m:t>
                        </m:r>
                        <m:r>
                          <a:rPr lang="en-US" sz="1100" b="0" i="1">
                            <a:latin typeface="Cambria Math" panose="02040503050406030204" pitchFamily="18" charset="0"/>
                          </a:rPr>
                          <m:t>𝑈</m:t>
                        </m:r>
                      </m:sub>
                    </m:sSub>
                  </m:oMath>
                </m:oMathPara>
              </a14:m>
              <a:endParaRPr lang="en-US" sz="1100"/>
            </a:p>
          </xdr:txBody>
        </xdr:sp>
      </mc:Choice>
      <mc:Fallback xmlns="">
        <xdr:sp macro="" textlink="">
          <xdr:nvSpPr>
            <xdr:cNvPr id="78" name="TextBox 77">
              <a:extLst>
                <a:ext uri="{FF2B5EF4-FFF2-40B4-BE49-F238E27FC236}">
                  <a16:creationId xmlns:a16="http://schemas.microsoft.com/office/drawing/2014/main" id="{13CF06B6-765E-49D2-999F-E665779E6AA3}"/>
                </a:ext>
              </a:extLst>
            </xdr:cNvPr>
            <xdr:cNvSpPr txBox="1"/>
          </xdr:nvSpPr>
          <xdr:spPr>
            <a:xfrm>
              <a:off x="2781301" y="33947101"/>
              <a:ext cx="304800" cy="1829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latin typeface="Cambria Math" panose="02040503050406030204" pitchFamily="18" charset="0"/>
                </a:rPr>
                <a:t>𝑒_(𝑦_𝑈)</a:t>
              </a:r>
              <a:endParaRPr lang="en-US" sz="1100"/>
            </a:p>
          </xdr:txBody>
        </xdr:sp>
      </mc:Fallback>
    </mc:AlternateContent>
    <xdr:clientData/>
  </xdr:oneCellAnchor>
  <xdr:oneCellAnchor>
    <xdr:from>
      <xdr:col>3</xdr:col>
      <xdr:colOff>495300</xdr:colOff>
      <xdr:row>194</xdr:row>
      <xdr:rowOff>123825</xdr:rowOff>
    </xdr:from>
    <xdr:ext cx="990600" cy="316882"/>
    <mc:AlternateContent xmlns:mc="http://schemas.openxmlformats.org/markup-compatibility/2006" xmlns:a14="http://schemas.microsoft.com/office/drawing/2010/main">
      <mc:Choice Requires="a14">
        <xdr:sp macro="" textlink="">
          <xdr:nvSpPr>
            <xdr:cNvPr id="79" name="TextBox 78">
              <a:extLst>
                <a:ext uri="{FF2B5EF4-FFF2-40B4-BE49-F238E27FC236}">
                  <a16:creationId xmlns:a16="http://schemas.microsoft.com/office/drawing/2014/main" id="{00000000-0008-0000-0000-00004F000000}"/>
                </a:ext>
              </a:extLst>
            </xdr:cNvPr>
            <xdr:cNvSpPr txBox="1"/>
          </xdr:nvSpPr>
          <xdr:spPr>
            <a:xfrm>
              <a:off x="2962275" y="33909000"/>
              <a:ext cx="990600" cy="3168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m:t>
                    </m:r>
                    <m:f>
                      <m:fPr>
                        <m:ctrlPr>
                          <a:rPr lang="en-US" sz="1100" i="1">
                            <a:latin typeface="Cambria Math" panose="02040503050406030204" pitchFamily="18" charset="0"/>
                            <a:ea typeface="Cambria Math" panose="02040503050406030204" pitchFamily="18" charset="0"/>
                          </a:rPr>
                        </m:ctrlPr>
                      </m:fPr>
                      <m:num>
                        <m:r>
                          <a:rPr lang="en-US" sz="1100" b="0" i="1">
                            <a:latin typeface="Cambria Math" panose="02040503050406030204" pitchFamily="18" charset="0"/>
                            <a:ea typeface="Cambria Math" panose="02040503050406030204" pitchFamily="18" charset="0"/>
                          </a:rPr>
                          <m:t>𝐻</m:t>
                        </m:r>
                      </m:num>
                      <m:den>
                        <m:r>
                          <a:rPr lang="en-US" sz="1100" b="0" i="1">
                            <a:latin typeface="Cambria Math" panose="02040503050406030204" pitchFamily="18" charset="0"/>
                            <a:ea typeface="Cambria Math" panose="02040503050406030204" pitchFamily="18" charset="0"/>
                          </a:rPr>
                          <m:t>2</m:t>
                        </m:r>
                      </m:den>
                    </m:f>
                    <m:r>
                      <a:rPr lang="en-US" sz="1100" b="0" i="1">
                        <a:latin typeface="Cambria Math" panose="02040503050406030204" pitchFamily="18" charset="0"/>
                        <a:ea typeface="Cambria Math" panose="02040503050406030204" pitchFamily="18" charset="0"/>
                      </a:rPr>
                      <m:t>−</m:t>
                    </m:r>
                    <m:sSub>
                      <m:sSubPr>
                        <m:ctrlPr>
                          <a:rPr lang="en-US" sz="1100" b="0" i="1">
                            <a:solidFill>
                              <a:schemeClr val="tx1"/>
                            </a:solidFill>
                            <a:effectLst/>
                            <a:latin typeface="Cambria Math" panose="02040503050406030204" pitchFamily="18" charset="0"/>
                            <a:ea typeface="+mn-ea"/>
                            <a:cs typeface="+mn-cs"/>
                          </a:rPr>
                        </m:ctrlPr>
                      </m:sSubPr>
                      <m:e>
                        <m:acc>
                          <m:accPr>
                            <m:chr m:val="̅"/>
                            <m:ctrlPr>
                              <a:rPr lang="en-US" sz="1100" b="0" i="1">
                                <a:solidFill>
                                  <a:schemeClr val="tx1"/>
                                </a:solidFill>
                                <a:effectLst/>
                                <a:latin typeface="Cambria Math" panose="02040503050406030204" pitchFamily="18" charset="0"/>
                                <a:ea typeface="+mn-ea"/>
                                <a:cs typeface="+mn-cs"/>
                              </a:rPr>
                            </m:ctrlPr>
                          </m:accPr>
                          <m:e>
                            <m:r>
                              <a:rPr lang="en-US" sz="1100" b="0" i="1">
                                <a:solidFill>
                                  <a:schemeClr val="tx1"/>
                                </a:solidFill>
                                <a:effectLst/>
                                <a:latin typeface="Cambria Math" panose="02040503050406030204" pitchFamily="18" charset="0"/>
                                <a:ea typeface="+mn-ea"/>
                                <a:cs typeface="+mn-cs"/>
                              </a:rPr>
                              <m:t>𝑦</m:t>
                            </m:r>
                          </m:e>
                        </m:acc>
                      </m:e>
                      <m:sub>
                        <m:r>
                          <a:rPr lang="en-US" sz="1100" b="0" i="1">
                            <a:solidFill>
                              <a:schemeClr val="tx1"/>
                            </a:solidFill>
                            <a:effectLst/>
                            <a:latin typeface="Cambria Math" panose="02040503050406030204" pitchFamily="18" charset="0"/>
                            <a:ea typeface="+mn-ea"/>
                            <a:cs typeface="+mn-cs"/>
                          </a:rPr>
                          <m:t>𝑈</m:t>
                        </m:r>
                      </m:sub>
                    </m:sSub>
                  </m:oMath>
                </m:oMathPara>
              </a14:m>
              <a:endParaRPr lang="en-US" sz="1100"/>
            </a:p>
          </xdr:txBody>
        </xdr:sp>
      </mc:Choice>
      <mc:Fallback xmlns="">
        <xdr:sp macro="" textlink="">
          <xdr:nvSpPr>
            <xdr:cNvPr id="79" name="TextBox 78">
              <a:extLst>
                <a:ext uri="{FF2B5EF4-FFF2-40B4-BE49-F238E27FC236}">
                  <a16:creationId xmlns:a16="http://schemas.microsoft.com/office/drawing/2014/main" id="{A16275B4-C869-4375-BB3B-9542FE878A83}"/>
                </a:ext>
              </a:extLst>
            </xdr:cNvPr>
            <xdr:cNvSpPr txBox="1"/>
          </xdr:nvSpPr>
          <xdr:spPr>
            <a:xfrm>
              <a:off x="2962275" y="33909000"/>
              <a:ext cx="990600" cy="3168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𝐻/2−</a:t>
              </a:r>
              <a:r>
                <a:rPr lang="en-US" sz="1100" b="0" i="0">
                  <a:solidFill>
                    <a:schemeClr val="tx1"/>
                  </a:solidFill>
                  <a:effectLst/>
                  <a:latin typeface="Cambria Math" panose="02040503050406030204" pitchFamily="18" charset="0"/>
                  <a:ea typeface="+mn-ea"/>
                  <a:cs typeface="+mn-cs"/>
                </a:rPr>
                <a:t>𝑦 ̅_𝑈</a:t>
              </a:r>
              <a:endParaRPr lang="en-US" sz="1100"/>
            </a:p>
          </xdr:txBody>
        </xdr:sp>
      </mc:Fallback>
    </mc:AlternateContent>
    <xdr:clientData/>
  </xdr:oneCellAnchor>
  <xdr:oneCellAnchor>
    <xdr:from>
      <xdr:col>4</xdr:col>
      <xdr:colOff>28575</xdr:colOff>
      <xdr:row>198</xdr:row>
      <xdr:rowOff>200025</xdr:rowOff>
    </xdr:from>
    <xdr:ext cx="876300" cy="182935"/>
    <mc:AlternateContent xmlns:mc="http://schemas.openxmlformats.org/markup-compatibility/2006" xmlns:a14="http://schemas.microsoft.com/office/drawing/2010/main">
      <mc:Choice Requires="a14">
        <xdr:sp macro="" textlink="">
          <xdr:nvSpPr>
            <xdr:cNvPr id="81" name="TextBox 80">
              <a:extLst>
                <a:ext uri="{FF2B5EF4-FFF2-40B4-BE49-F238E27FC236}">
                  <a16:creationId xmlns:a16="http://schemas.microsoft.com/office/drawing/2014/main" id="{00000000-0008-0000-0000-000051000000}"/>
                </a:ext>
              </a:extLst>
            </xdr:cNvPr>
            <xdr:cNvSpPr txBox="1"/>
          </xdr:nvSpPr>
          <xdr:spPr>
            <a:xfrm>
              <a:off x="9115425" y="31127700"/>
              <a:ext cx="876300" cy="1829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m:t>
                    </m:r>
                    <m:sSub>
                      <m:sSubPr>
                        <m:ctrlPr>
                          <a:rPr lang="en-US" sz="110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𝑃</m:t>
                        </m:r>
                      </m:e>
                      <m:sub>
                        <m:r>
                          <a:rPr lang="en-US" sz="1100" b="0" i="1">
                            <a:latin typeface="Cambria Math" panose="02040503050406030204" pitchFamily="18" charset="0"/>
                            <a:ea typeface="Cambria Math" panose="02040503050406030204" pitchFamily="18" charset="0"/>
                          </a:rPr>
                          <m:t>𝑈</m:t>
                        </m:r>
                      </m:sub>
                    </m:sSub>
                    <m:r>
                      <a:rPr lang="en-US" sz="1100" b="0" i="1">
                        <a:latin typeface="Cambria Math" panose="02040503050406030204" pitchFamily="18" charset="0"/>
                        <a:ea typeface="Cambria Math" panose="02040503050406030204" pitchFamily="18" charset="0"/>
                      </a:rPr>
                      <m:t>∗</m:t>
                    </m:r>
                    <m:sSub>
                      <m:sSubPr>
                        <m:ctrlPr>
                          <a:rPr lang="en-US" sz="1100" b="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𝑒</m:t>
                        </m:r>
                      </m:e>
                      <m:sub>
                        <m:r>
                          <a:rPr lang="en-US" sz="1100" b="0" i="1">
                            <a:latin typeface="Cambria Math" panose="02040503050406030204" pitchFamily="18" charset="0"/>
                            <a:ea typeface="Cambria Math" panose="02040503050406030204" pitchFamily="18" charset="0"/>
                          </a:rPr>
                          <m:t>𝑦</m:t>
                        </m:r>
                        <m:r>
                          <a:rPr lang="en-US" sz="1100" b="0" i="1">
                            <a:latin typeface="Cambria Math" panose="02040503050406030204" pitchFamily="18" charset="0"/>
                            <a:ea typeface="Cambria Math" panose="02040503050406030204" pitchFamily="18" charset="0"/>
                          </a:rPr>
                          <m:t>_</m:t>
                        </m:r>
                        <m:r>
                          <a:rPr lang="en-US" sz="1100" b="0" i="1">
                            <a:latin typeface="Cambria Math" panose="02040503050406030204" pitchFamily="18" charset="0"/>
                            <a:ea typeface="Cambria Math" panose="02040503050406030204" pitchFamily="18" charset="0"/>
                          </a:rPr>
                          <m:t>𝑈</m:t>
                        </m:r>
                      </m:sub>
                    </m:sSub>
                  </m:oMath>
                </m:oMathPara>
              </a14:m>
              <a:endParaRPr lang="en-US" sz="1100"/>
            </a:p>
          </xdr:txBody>
        </xdr:sp>
      </mc:Choice>
      <mc:Fallback xmlns="">
        <xdr:sp macro="" textlink="">
          <xdr:nvSpPr>
            <xdr:cNvPr id="81" name="TextBox 80">
              <a:extLst>
                <a:ext uri="{FF2B5EF4-FFF2-40B4-BE49-F238E27FC236}">
                  <a16:creationId xmlns:a16="http://schemas.microsoft.com/office/drawing/2014/main" id="{402C3B75-A931-44A2-9CED-ACE3AD0F2BB6}"/>
                </a:ext>
              </a:extLst>
            </xdr:cNvPr>
            <xdr:cNvSpPr txBox="1"/>
          </xdr:nvSpPr>
          <xdr:spPr>
            <a:xfrm>
              <a:off x="9115425" y="31127700"/>
              <a:ext cx="876300" cy="1829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𝑃_𝑈∗𝑒_(𝑦_𝑈)</a:t>
              </a:r>
              <a:endParaRPr lang="en-US" sz="1100"/>
            </a:p>
          </xdr:txBody>
        </xdr:sp>
      </mc:Fallback>
    </mc:AlternateContent>
    <xdr:clientData/>
  </xdr:oneCellAnchor>
  <xdr:oneCellAnchor>
    <xdr:from>
      <xdr:col>4</xdr:col>
      <xdr:colOff>38100</xdr:colOff>
      <xdr:row>187</xdr:row>
      <xdr:rowOff>66675</xdr:rowOff>
    </xdr:from>
    <xdr:ext cx="933450" cy="380361"/>
    <mc:AlternateContent xmlns:mc="http://schemas.openxmlformats.org/markup-compatibility/2006" xmlns:a14="http://schemas.microsoft.com/office/drawing/2010/main">
      <mc:Choice Requires="a14">
        <xdr:sp macro="" textlink="">
          <xdr:nvSpPr>
            <xdr:cNvPr id="63" name="TextBox 62">
              <a:extLst>
                <a:ext uri="{FF2B5EF4-FFF2-40B4-BE49-F238E27FC236}">
                  <a16:creationId xmlns:a16="http://schemas.microsoft.com/office/drawing/2014/main" id="{00000000-0008-0000-0000-00003F000000}"/>
                </a:ext>
              </a:extLst>
            </xdr:cNvPr>
            <xdr:cNvSpPr txBox="1"/>
          </xdr:nvSpPr>
          <xdr:spPr>
            <a:xfrm>
              <a:off x="3114675" y="43786425"/>
              <a:ext cx="933450"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m:t>
                    </m:r>
                    <m:sSub>
                      <m:sSubPr>
                        <m:ctrlPr>
                          <a:rPr lang="en-US" sz="1100" b="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𝑉</m:t>
                        </m:r>
                      </m:e>
                      <m:sub>
                        <m:r>
                          <a:rPr lang="en-US" sz="1100" b="0" i="1">
                            <a:latin typeface="Cambria Math" panose="02040503050406030204" pitchFamily="18" charset="0"/>
                            <a:ea typeface="Cambria Math" panose="02040503050406030204" pitchFamily="18" charset="0"/>
                          </a:rPr>
                          <m:t>𝑆</m:t>
                        </m:r>
                      </m:sub>
                    </m:sSub>
                    <m:d>
                      <m:dPr>
                        <m:ctrlPr>
                          <a:rPr lang="en-US" sz="1100" b="0" i="1">
                            <a:latin typeface="Cambria Math" panose="02040503050406030204" pitchFamily="18" charset="0"/>
                            <a:ea typeface="Cambria Math" panose="02040503050406030204" pitchFamily="18" charset="0"/>
                          </a:rPr>
                        </m:ctrlPr>
                      </m:dPr>
                      <m:e>
                        <m:f>
                          <m:fPr>
                            <m:ctrlPr>
                              <a:rPr lang="en-US" sz="1100" b="0" i="1">
                                <a:solidFill>
                                  <a:schemeClr val="tx1"/>
                                </a:solidFill>
                                <a:effectLst/>
                                <a:latin typeface="Cambria Math" panose="02040503050406030204" pitchFamily="18" charset="0"/>
                                <a:ea typeface="+mn-ea"/>
                                <a:cs typeface="+mn-cs"/>
                              </a:rPr>
                            </m:ctrlPr>
                          </m:fPr>
                          <m:num>
                            <m:r>
                              <a:rPr lang="en-US" sz="1100" b="0" i="1">
                                <a:solidFill>
                                  <a:schemeClr val="tx1"/>
                                </a:solidFill>
                                <a:effectLst/>
                                <a:latin typeface="Cambria Math" panose="02040503050406030204" pitchFamily="18" charset="0"/>
                                <a:ea typeface="+mn-ea"/>
                                <a:cs typeface="+mn-cs"/>
                              </a:rPr>
                              <m:t>𝐿</m:t>
                            </m:r>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𝐴</m:t>
                            </m:r>
                            <m:r>
                              <a:rPr lang="en-US" sz="1100" b="0" i="1">
                                <a:solidFill>
                                  <a:schemeClr val="tx1"/>
                                </a:solidFill>
                                <a:effectLst/>
                                <a:latin typeface="Cambria Math" panose="02040503050406030204" pitchFamily="18" charset="0"/>
                                <a:ea typeface="+mn-ea"/>
                                <a:cs typeface="+mn-cs"/>
                              </a:rPr>
                              <m:t>′</m:t>
                            </m:r>
                          </m:num>
                          <m:den>
                            <m:r>
                              <a:rPr lang="en-US" sz="1100" b="0" i="1">
                                <a:solidFill>
                                  <a:schemeClr val="tx1"/>
                                </a:solidFill>
                                <a:effectLst/>
                                <a:latin typeface="Cambria Math" panose="02040503050406030204" pitchFamily="18" charset="0"/>
                                <a:ea typeface="+mn-ea"/>
                                <a:cs typeface="+mn-cs"/>
                              </a:rPr>
                              <m:t>2</m:t>
                            </m:r>
                          </m:den>
                        </m:f>
                      </m:e>
                    </m:d>
                  </m:oMath>
                </m:oMathPara>
              </a14:m>
              <a:endParaRPr lang="en-US" sz="1100"/>
            </a:p>
          </xdr:txBody>
        </xdr:sp>
      </mc:Choice>
      <mc:Fallback xmlns="">
        <xdr:sp macro="" textlink="">
          <xdr:nvSpPr>
            <xdr:cNvPr id="63" name="TextBox 62">
              <a:extLst>
                <a:ext uri="{FF2B5EF4-FFF2-40B4-BE49-F238E27FC236}">
                  <a16:creationId xmlns:a16="http://schemas.microsoft.com/office/drawing/2014/main" id="{F7D7DBC9-10E9-49ED-BC1C-365E2336BE69}"/>
                </a:ext>
              </a:extLst>
            </xdr:cNvPr>
            <xdr:cNvSpPr txBox="1"/>
          </xdr:nvSpPr>
          <xdr:spPr>
            <a:xfrm>
              <a:off x="3114675" y="43786425"/>
              <a:ext cx="933450"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𝑉_𝑆 (</a:t>
              </a:r>
              <a:r>
                <a:rPr lang="en-US" sz="1100" b="0" i="0">
                  <a:solidFill>
                    <a:schemeClr val="tx1"/>
                  </a:solidFill>
                  <a:effectLst/>
                  <a:latin typeface="Cambria Math" panose="02040503050406030204" pitchFamily="18" charset="0"/>
                  <a:ea typeface="+mn-ea"/>
                  <a:cs typeface="+mn-cs"/>
                </a:rPr>
                <a:t>(𝐿+𝐴′)/2)</a:t>
              </a:r>
              <a:endParaRPr lang="en-US" sz="1100"/>
            </a:p>
          </xdr:txBody>
        </xdr:sp>
      </mc:Fallback>
    </mc:AlternateContent>
    <xdr:clientData/>
  </xdr:oneCellAnchor>
  <xdr:oneCellAnchor>
    <xdr:from>
      <xdr:col>4</xdr:col>
      <xdr:colOff>47624</xdr:colOff>
      <xdr:row>200</xdr:row>
      <xdr:rowOff>66675</xdr:rowOff>
    </xdr:from>
    <xdr:ext cx="952501" cy="380361"/>
    <mc:AlternateContent xmlns:mc="http://schemas.openxmlformats.org/markup-compatibility/2006" xmlns:a14="http://schemas.microsoft.com/office/drawing/2010/main">
      <mc:Choice Requires="a14">
        <xdr:sp macro="" textlink="">
          <xdr:nvSpPr>
            <xdr:cNvPr id="80" name="TextBox 79">
              <a:extLst>
                <a:ext uri="{FF2B5EF4-FFF2-40B4-BE49-F238E27FC236}">
                  <a16:creationId xmlns:a16="http://schemas.microsoft.com/office/drawing/2014/main" id="{00000000-0008-0000-0000-000050000000}"/>
                </a:ext>
              </a:extLst>
            </xdr:cNvPr>
            <xdr:cNvSpPr txBox="1"/>
          </xdr:nvSpPr>
          <xdr:spPr>
            <a:xfrm>
              <a:off x="3124199" y="47301150"/>
              <a:ext cx="952501"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m:t>
                    </m:r>
                    <m:sSub>
                      <m:sSubPr>
                        <m:ctrlPr>
                          <a:rPr lang="en-US" sz="110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𝑉</m:t>
                        </m:r>
                      </m:e>
                      <m:sub>
                        <m:r>
                          <a:rPr lang="en-US" sz="1100" b="0" i="1">
                            <a:latin typeface="Cambria Math" panose="02040503050406030204" pitchFamily="18" charset="0"/>
                            <a:ea typeface="Cambria Math" panose="02040503050406030204" pitchFamily="18" charset="0"/>
                          </a:rPr>
                          <m:t>𝑈</m:t>
                        </m:r>
                      </m:sub>
                    </m:sSub>
                    <m:d>
                      <m:dPr>
                        <m:ctrlPr>
                          <a:rPr lang="en-US" sz="1100" b="0" i="1">
                            <a:solidFill>
                              <a:schemeClr val="tx1"/>
                            </a:solidFill>
                            <a:effectLst/>
                            <a:latin typeface="Cambria Math" panose="02040503050406030204" pitchFamily="18" charset="0"/>
                            <a:ea typeface="+mn-ea"/>
                            <a:cs typeface="+mn-cs"/>
                          </a:rPr>
                        </m:ctrlPr>
                      </m:dPr>
                      <m:e>
                        <m:f>
                          <m:fPr>
                            <m:ctrlPr>
                              <a:rPr lang="en-US" sz="1100" b="0" i="1">
                                <a:solidFill>
                                  <a:schemeClr val="tx1"/>
                                </a:solidFill>
                                <a:effectLst/>
                                <a:latin typeface="Cambria Math" panose="02040503050406030204" pitchFamily="18" charset="0"/>
                                <a:ea typeface="+mn-ea"/>
                                <a:cs typeface="+mn-cs"/>
                              </a:rPr>
                            </m:ctrlPr>
                          </m:fPr>
                          <m:num>
                            <m:r>
                              <a:rPr lang="en-US" sz="1100" b="0" i="1">
                                <a:solidFill>
                                  <a:schemeClr val="tx1"/>
                                </a:solidFill>
                                <a:effectLst/>
                                <a:latin typeface="Cambria Math" panose="02040503050406030204" pitchFamily="18" charset="0"/>
                                <a:ea typeface="+mn-ea"/>
                                <a:cs typeface="+mn-cs"/>
                              </a:rPr>
                              <m:t>𝐿</m:t>
                            </m:r>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𝐴</m:t>
                            </m:r>
                            <m:r>
                              <a:rPr lang="en-US" sz="1100" b="0" i="1">
                                <a:solidFill>
                                  <a:schemeClr val="tx1"/>
                                </a:solidFill>
                                <a:effectLst/>
                                <a:latin typeface="Cambria Math" panose="02040503050406030204" pitchFamily="18" charset="0"/>
                                <a:ea typeface="+mn-ea"/>
                                <a:cs typeface="+mn-cs"/>
                              </a:rPr>
                              <m:t>′</m:t>
                            </m:r>
                          </m:num>
                          <m:den>
                            <m:r>
                              <a:rPr lang="en-US" sz="1100" b="0" i="1">
                                <a:solidFill>
                                  <a:schemeClr val="tx1"/>
                                </a:solidFill>
                                <a:effectLst/>
                                <a:latin typeface="Cambria Math" panose="02040503050406030204" pitchFamily="18" charset="0"/>
                                <a:ea typeface="+mn-ea"/>
                                <a:cs typeface="+mn-cs"/>
                              </a:rPr>
                              <m:t>2</m:t>
                            </m:r>
                          </m:den>
                        </m:f>
                      </m:e>
                    </m:d>
                  </m:oMath>
                </m:oMathPara>
              </a14:m>
              <a:endParaRPr lang="en-US" sz="1100"/>
            </a:p>
          </xdr:txBody>
        </xdr:sp>
      </mc:Choice>
      <mc:Fallback xmlns="">
        <xdr:sp macro="" textlink="">
          <xdr:nvSpPr>
            <xdr:cNvPr id="80" name="TextBox 79">
              <a:extLst>
                <a:ext uri="{FF2B5EF4-FFF2-40B4-BE49-F238E27FC236}">
                  <a16:creationId xmlns:a16="http://schemas.microsoft.com/office/drawing/2014/main" id="{CB1C109E-35D8-4DDE-895F-03FD99DF2D4D}"/>
                </a:ext>
              </a:extLst>
            </xdr:cNvPr>
            <xdr:cNvSpPr txBox="1"/>
          </xdr:nvSpPr>
          <xdr:spPr>
            <a:xfrm>
              <a:off x="3124199" y="47301150"/>
              <a:ext cx="952501"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𝑉_𝑈</a:t>
              </a:r>
              <a:r>
                <a:rPr lang="en-US" sz="1100" b="0" i="0">
                  <a:solidFill>
                    <a:schemeClr val="tx1"/>
                  </a:solidFill>
                  <a:effectLst/>
                  <a:latin typeface="Cambria Math" panose="02040503050406030204" pitchFamily="18" charset="0"/>
                  <a:ea typeface="+mn-ea"/>
                  <a:cs typeface="+mn-cs"/>
                </a:rPr>
                <a:t> ((𝐿+𝐴′)/2)</a:t>
              </a:r>
              <a:endParaRPr lang="en-US" sz="1100"/>
            </a:p>
          </xdr:txBody>
        </xdr:sp>
      </mc:Fallback>
    </mc:AlternateContent>
    <xdr:clientData/>
  </xdr:oneCellAnchor>
  <xdr:oneCellAnchor>
    <xdr:from>
      <xdr:col>4</xdr:col>
      <xdr:colOff>85725</xdr:colOff>
      <xdr:row>78</xdr:row>
      <xdr:rowOff>9525</xdr:rowOff>
    </xdr:from>
    <xdr:ext cx="1612108" cy="172227"/>
    <mc:AlternateContent xmlns:mc="http://schemas.openxmlformats.org/markup-compatibility/2006" xmlns:a14="http://schemas.microsoft.com/office/drawing/2010/main">
      <mc:Choice Requires="a14">
        <xdr:sp macro="" textlink="">
          <xdr:nvSpPr>
            <xdr:cNvPr id="85" name="TextBox 84">
              <a:extLst>
                <a:ext uri="{FF2B5EF4-FFF2-40B4-BE49-F238E27FC236}">
                  <a16:creationId xmlns:a16="http://schemas.microsoft.com/office/drawing/2014/main" id="{00000000-0008-0000-0000-000055000000}"/>
                </a:ext>
              </a:extLst>
            </xdr:cNvPr>
            <xdr:cNvSpPr txBox="1"/>
          </xdr:nvSpPr>
          <xdr:spPr>
            <a:xfrm>
              <a:off x="3162300" y="14411325"/>
              <a:ext cx="161210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𝑚𝑎𝑥</m:t>
                    </m:r>
                    <m:d>
                      <m:dPr>
                        <m:begChr m:val="["/>
                        <m:endChr m:val="]"/>
                        <m:ctrlPr>
                          <a:rPr lang="en-US" sz="1100" i="1">
                            <a:latin typeface="Cambria Math" panose="02040503050406030204" pitchFamily="18" charset="0"/>
                            <a:ea typeface="Cambria Math" panose="02040503050406030204" pitchFamily="18" charset="0"/>
                          </a:rPr>
                        </m:ctrlPr>
                      </m:dPr>
                      <m:e>
                        <m:sSub>
                          <m:sSubPr>
                            <m:ctrlPr>
                              <a:rPr lang="en-US" sz="110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𝑘</m:t>
                            </m:r>
                          </m:e>
                          <m:sub>
                            <m:r>
                              <a:rPr lang="en-US" sz="1100" b="0" i="1">
                                <a:solidFill>
                                  <a:schemeClr val="tx1"/>
                                </a:solidFill>
                                <a:effectLst/>
                                <a:latin typeface="Cambria Math" panose="02040503050406030204" pitchFamily="18" charset="0"/>
                                <a:ea typeface="+mn-ea"/>
                                <a:cs typeface="+mn-cs"/>
                              </a:rPr>
                              <m:t>0</m:t>
                            </m:r>
                          </m:sub>
                        </m:sSub>
                        <m:r>
                          <a:rPr lang="en-US" sz="1100" i="1">
                            <a:solidFill>
                              <a:schemeClr val="tx1"/>
                            </a:solidFill>
                            <a:effectLst/>
                            <a:latin typeface="Cambria Math" panose="02040503050406030204" pitchFamily="18" charset="0"/>
                            <a:ea typeface="+mn-ea"/>
                            <a:cs typeface="+mn-cs"/>
                          </a:rPr>
                          <m:t> ∗ </m:t>
                        </m:r>
                        <m:r>
                          <a:rPr lang="en-US" sz="1100" i="1">
                            <a:solidFill>
                              <a:schemeClr val="tx1"/>
                            </a:solidFill>
                            <a:effectLst/>
                            <a:latin typeface="Cambria Math" panose="02040503050406030204" pitchFamily="18" charset="0"/>
                            <a:ea typeface="+mn-ea"/>
                            <a:cs typeface="+mn-cs"/>
                          </a:rPr>
                          <m:t>𝛾</m:t>
                        </m:r>
                        <m:r>
                          <a:rPr lang="en-US" sz="1100" b="0" i="1">
                            <a:solidFill>
                              <a:schemeClr val="tx1"/>
                            </a:solidFill>
                            <a:effectLst/>
                            <a:latin typeface="Cambria Math" panose="02040503050406030204" pitchFamily="18" charset="0"/>
                            <a:ea typeface="+mn-ea"/>
                            <a:cs typeface="+mn-cs"/>
                          </a:rPr>
                          <m:t>, 0.057 </m:t>
                        </m:r>
                        <m:r>
                          <a:rPr lang="en-US" sz="1100" b="0" i="1">
                            <a:solidFill>
                              <a:schemeClr val="tx1"/>
                            </a:solidFill>
                            <a:effectLst/>
                            <a:latin typeface="Cambria Math" panose="02040503050406030204" pitchFamily="18" charset="0"/>
                            <a:ea typeface="+mn-ea"/>
                            <a:cs typeface="+mn-cs"/>
                          </a:rPr>
                          <m:t>𝑘𝑐𝑓</m:t>
                        </m:r>
                      </m:e>
                    </m:d>
                  </m:oMath>
                </m:oMathPara>
              </a14:m>
              <a:endParaRPr lang="en-US" sz="1100"/>
            </a:p>
          </xdr:txBody>
        </xdr:sp>
      </mc:Choice>
      <mc:Fallback xmlns="">
        <xdr:sp macro="" textlink="">
          <xdr:nvSpPr>
            <xdr:cNvPr id="85" name="TextBox 84">
              <a:extLst>
                <a:ext uri="{FF2B5EF4-FFF2-40B4-BE49-F238E27FC236}">
                  <a16:creationId xmlns:a16="http://schemas.microsoft.com/office/drawing/2014/main" id="{3EB8825F-CE6C-4978-B0E7-7695F8666CA4}"/>
                </a:ext>
              </a:extLst>
            </xdr:cNvPr>
            <xdr:cNvSpPr txBox="1"/>
          </xdr:nvSpPr>
          <xdr:spPr>
            <a:xfrm>
              <a:off x="3162300" y="14411325"/>
              <a:ext cx="161210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𝑚𝑎𝑥</a:t>
              </a:r>
              <a:r>
                <a:rPr lang="en-US" sz="1100" i="0">
                  <a:latin typeface="Cambria Math" panose="02040503050406030204" pitchFamily="18" charset="0"/>
                  <a:ea typeface="Cambria Math" panose="02040503050406030204" pitchFamily="18" charset="0"/>
                </a:rPr>
                <a:t>[</a:t>
              </a:r>
              <a:r>
                <a:rPr lang="en-US" sz="1100" b="0" i="0">
                  <a:solidFill>
                    <a:schemeClr val="tx1"/>
                  </a:solidFill>
                  <a:effectLst/>
                  <a:latin typeface="+mn-lt"/>
                  <a:ea typeface="+mn-ea"/>
                  <a:cs typeface="+mn-cs"/>
                </a:rPr>
                <a:t>𝑘_0 </a:t>
              </a:r>
              <a:r>
                <a:rPr lang="en-US" sz="1100" i="0">
                  <a:solidFill>
                    <a:schemeClr val="tx1"/>
                  </a:solidFill>
                  <a:effectLst/>
                  <a:latin typeface="+mn-lt"/>
                  <a:ea typeface="+mn-ea"/>
                  <a:cs typeface="+mn-cs"/>
                </a:rPr>
                <a:t> ∗ 𝛾</a:t>
              </a:r>
              <a:r>
                <a:rPr lang="en-US" sz="1100" b="0" i="0">
                  <a:solidFill>
                    <a:schemeClr val="tx1"/>
                  </a:solidFill>
                  <a:effectLst/>
                  <a:latin typeface="Cambria Math" panose="02040503050406030204" pitchFamily="18" charset="0"/>
                  <a:ea typeface="+mn-ea"/>
                  <a:cs typeface="+mn-cs"/>
                </a:rPr>
                <a:t>, 0.057 𝑘𝑐𝑓</a:t>
              </a:r>
              <a:r>
                <a:rPr lang="en-US" sz="1100" b="0" i="0">
                  <a:solidFill>
                    <a:schemeClr val="tx1"/>
                  </a:solidFill>
                  <a:effectLst/>
                  <a:latin typeface="Cambria Math" panose="02040503050406030204" pitchFamily="18" charset="0"/>
                  <a:ea typeface="Cambria Math" panose="02040503050406030204" pitchFamily="18" charset="0"/>
                  <a:cs typeface="+mn-cs"/>
                </a:rPr>
                <a:t>]</a:t>
              </a:r>
              <a:endParaRPr lang="en-US" sz="1100"/>
            </a:p>
          </xdr:txBody>
        </xdr:sp>
      </mc:Fallback>
    </mc:AlternateContent>
    <xdr:clientData/>
  </xdr:oneCellAnchor>
  <xdr:oneCellAnchor>
    <xdr:from>
      <xdr:col>4</xdr:col>
      <xdr:colOff>57148</xdr:colOff>
      <xdr:row>119</xdr:row>
      <xdr:rowOff>28575</xdr:rowOff>
    </xdr:from>
    <xdr:ext cx="771523" cy="175241"/>
    <mc:AlternateContent xmlns:mc="http://schemas.openxmlformats.org/markup-compatibility/2006" xmlns:a14="http://schemas.microsoft.com/office/drawing/2010/main">
      <mc:Choice Requires="a14">
        <xdr:sp macro="" textlink="">
          <xdr:nvSpPr>
            <xdr:cNvPr id="114" name="TextBox 113">
              <a:extLst>
                <a:ext uri="{FF2B5EF4-FFF2-40B4-BE49-F238E27FC236}">
                  <a16:creationId xmlns:a16="http://schemas.microsoft.com/office/drawing/2014/main" id="{00000000-0008-0000-0000-000072000000}"/>
                </a:ext>
              </a:extLst>
            </xdr:cNvPr>
            <xdr:cNvSpPr txBox="1"/>
          </xdr:nvSpPr>
          <xdr:spPr>
            <a:xfrm>
              <a:off x="3133723" y="24374475"/>
              <a:ext cx="771523" cy="175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m:t>
                    </m:r>
                    <m:f>
                      <m:fPr>
                        <m:type m:val="lin"/>
                        <m:ctrlPr>
                          <a:rPr lang="en-US" sz="1100" i="1">
                            <a:latin typeface="Cambria Math" panose="02040503050406030204" pitchFamily="18" charset="0"/>
                            <a:ea typeface="Cambria Math" panose="02040503050406030204" pitchFamily="18" charset="0"/>
                          </a:rPr>
                        </m:ctrlPr>
                      </m:fPr>
                      <m:num>
                        <m:sSub>
                          <m:sSubPr>
                            <m:ctrlPr>
                              <a:rPr lang="en-US" sz="110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𝑀</m:t>
                            </m:r>
                          </m:e>
                          <m:sub>
                            <m:r>
                              <a:rPr lang="en-US" sz="1100" b="0" i="1">
                                <a:latin typeface="Cambria Math" panose="02040503050406030204" pitchFamily="18" charset="0"/>
                                <a:ea typeface="Cambria Math" panose="02040503050406030204" pitchFamily="18" charset="0"/>
                              </a:rPr>
                              <m:t>𝑆</m:t>
                            </m:r>
                            <m:r>
                              <a:rPr lang="en-US" sz="1100" b="0" i="1">
                                <a:latin typeface="Cambria Math" panose="02040503050406030204" pitchFamily="18" charset="0"/>
                                <a:ea typeface="Cambria Math" panose="02040503050406030204" pitchFamily="18" charset="0"/>
                              </a:rPr>
                              <m:t>_</m:t>
                            </m:r>
                            <m:r>
                              <a:rPr lang="en-US" sz="1100" b="0" i="1">
                                <a:latin typeface="Cambria Math" panose="02040503050406030204" pitchFamily="18" charset="0"/>
                                <a:ea typeface="Cambria Math" panose="02040503050406030204" pitchFamily="18" charset="0"/>
                              </a:rPr>
                              <m:t>𝐴𝐴</m:t>
                            </m:r>
                          </m:sub>
                        </m:sSub>
                      </m:num>
                      <m:den>
                        <m:r>
                          <a:rPr lang="en-US" sz="1100" b="0" i="1">
                            <a:latin typeface="Cambria Math" panose="02040503050406030204" pitchFamily="18" charset="0"/>
                            <a:ea typeface="Cambria Math" panose="02040503050406030204" pitchFamily="18" charset="0"/>
                          </a:rPr>
                          <m:t>𝐻</m:t>
                        </m:r>
                      </m:den>
                    </m:f>
                  </m:oMath>
                </m:oMathPara>
              </a14:m>
              <a:endParaRPr lang="en-US" sz="1100"/>
            </a:p>
          </xdr:txBody>
        </xdr:sp>
      </mc:Choice>
      <mc:Fallback xmlns="">
        <xdr:sp macro="" textlink="">
          <xdr:nvSpPr>
            <xdr:cNvPr id="114" name="TextBox 113">
              <a:extLst>
                <a:ext uri="{FF2B5EF4-FFF2-40B4-BE49-F238E27FC236}">
                  <a16:creationId xmlns:a16="http://schemas.microsoft.com/office/drawing/2014/main" id="{5762DD31-DAAD-42FC-BD01-4CCBBDF067E1}"/>
                </a:ext>
              </a:extLst>
            </xdr:cNvPr>
            <xdr:cNvSpPr txBox="1"/>
          </xdr:nvSpPr>
          <xdr:spPr>
            <a:xfrm>
              <a:off x="3133723" y="24374475"/>
              <a:ext cx="771523" cy="175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𝑀_(𝑆_𝐴𝐴)∕𝐻</a:t>
              </a:r>
              <a:endParaRPr lang="en-US" sz="1100"/>
            </a:p>
          </xdr:txBody>
        </xdr:sp>
      </mc:Fallback>
    </mc:AlternateContent>
    <xdr:clientData/>
  </xdr:oneCellAnchor>
  <xdr:oneCellAnchor>
    <xdr:from>
      <xdr:col>4</xdr:col>
      <xdr:colOff>57148</xdr:colOff>
      <xdr:row>123</xdr:row>
      <xdr:rowOff>19050</xdr:rowOff>
    </xdr:from>
    <xdr:ext cx="771523" cy="175241"/>
    <mc:AlternateContent xmlns:mc="http://schemas.openxmlformats.org/markup-compatibility/2006" xmlns:a14="http://schemas.microsoft.com/office/drawing/2010/main">
      <mc:Choice Requires="a14">
        <xdr:sp macro="" textlink="">
          <xdr:nvSpPr>
            <xdr:cNvPr id="116" name="TextBox 115">
              <a:extLst>
                <a:ext uri="{FF2B5EF4-FFF2-40B4-BE49-F238E27FC236}">
                  <a16:creationId xmlns:a16="http://schemas.microsoft.com/office/drawing/2014/main" id="{00000000-0008-0000-0000-000074000000}"/>
                </a:ext>
              </a:extLst>
            </xdr:cNvPr>
            <xdr:cNvSpPr txBox="1"/>
          </xdr:nvSpPr>
          <xdr:spPr>
            <a:xfrm>
              <a:off x="3133723" y="25336500"/>
              <a:ext cx="771523" cy="175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m:t>
                    </m:r>
                    <m:f>
                      <m:fPr>
                        <m:type m:val="lin"/>
                        <m:ctrlPr>
                          <a:rPr lang="en-US" sz="1100" i="1">
                            <a:latin typeface="Cambria Math" panose="02040503050406030204" pitchFamily="18" charset="0"/>
                            <a:ea typeface="Cambria Math" panose="02040503050406030204" pitchFamily="18" charset="0"/>
                          </a:rPr>
                        </m:ctrlPr>
                      </m:fPr>
                      <m:num>
                        <m:sSub>
                          <m:sSubPr>
                            <m:ctrlPr>
                              <a:rPr lang="en-US" sz="110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𝑀</m:t>
                            </m:r>
                          </m:e>
                          <m:sub>
                            <m:r>
                              <a:rPr lang="en-US" sz="1100" b="0" i="1">
                                <a:latin typeface="Cambria Math" panose="02040503050406030204" pitchFamily="18" charset="0"/>
                                <a:ea typeface="Cambria Math" panose="02040503050406030204" pitchFamily="18" charset="0"/>
                              </a:rPr>
                              <m:t>𝑈</m:t>
                            </m:r>
                            <m:r>
                              <a:rPr lang="en-US" sz="1100" b="0" i="1">
                                <a:latin typeface="Cambria Math" panose="02040503050406030204" pitchFamily="18" charset="0"/>
                                <a:ea typeface="Cambria Math" panose="02040503050406030204" pitchFamily="18" charset="0"/>
                              </a:rPr>
                              <m:t>_</m:t>
                            </m:r>
                            <m:r>
                              <a:rPr lang="en-US" sz="1100" b="0" i="1">
                                <a:latin typeface="Cambria Math" panose="02040503050406030204" pitchFamily="18" charset="0"/>
                                <a:ea typeface="Cambria Math" panose="02040503050406030204" pitchFamily="18" charset="0"/>
                              </a:rPr>
                              <m:t>𝐴𝐴</m:t>
                            </m:r>
                          </m:sub>
                        </m:sSub>
                      </m:num>
                      <m:den>
                        <m:r>
                          <a:rPr lang="en-US" sz="1100" b="0" i="1">
                            <a:latin typeface="Cambria Math" panose="02040503050406030204" pitchFamily="18" charset="0"/>
                            <a:ea typeface="Cambria Math" panose="02040503050406030204" pitchFamily="18" charset="0"/>
                          </a:rPr>
                          <m:t>𝐻</m:t>
                        </m:r>
                      </m:den>
                    </m:f>
                  </m:oMath>
                </m:oMathPara>
              </a14:m>
              <a:endParaRPr lang="en-US" sz="1100"/>
            </a:p>
          </xdr:txBody>
        </xdr:sp>
      </mc:Choice>
      <mc:Fallback xmlns="">
        <xdr:sp macro="" textlink="">
          <xdr:nvSpPr>
            <xdr:cNvPr id="116" name="TextBox 115">
              <a:extLst>
                <a:ext uri="{FF2B5EF4-FFF2-40B4-BE49-F238E27FC236}">
                  <a16:creationId xmlns:a16="http://schemas.microsoft.com/office/drawing/2014/main" id="{FB414344-40DE-4D65-AE6F-2462D83BED2F}"/>
                </a:ext>
              </a:extLst>
            </xdr:cNvPr>
            <xdr:cNvSpPr txBox="1"/>
          </xdr:nvSpPr>
          <xdr:spPr>
            <a:xfrm>
              <a:off x="3133723" y="25336500"/>
              <a:ext cx="771523" cy="175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𝑀_(𝑈_𝐴𝐴)∕𝐻</a:t>
              </a:r>
              <a:endParaRPr lang="en-US" sz="1100"/>
            </a:p>
          </xdr:txBody>
        </xdr:sp>
      </mc:Fallback>
    </mc:AlternateContent>
    <xdr:clientData/>
  </xdr:oneCellAnchor>
  <xdr:oneCellAnchor>
    <xdr:from>
      <xdr:col>4</xdr:col>
      <xdr:colOff>275664</xdr:colOff>
      <xdr:row>109</xdr:row>
      <xdr:rowOff>177613</xdr:rowOff>
    </xdr:from>
    <xdr:ext cx="1371600" cy="172227"/>
    <mc:AlternateContent xmlns:mc="http://schemas.openxmlformats.org/markup-compatibility/2006" xmlns:a14="http://schemas.microsoft.com/office/drawing/2010/main">
      <mc:Choice Requires="a14">
        <xdr:sp macro="" textlink="">
          <xdr:nvSpPr>
            <xdr:cNvPr id="110" name="TextBox 109">
              <a:extLst>
                <a:ext uri="{FF2B5EF4-FFF2-40B4-BE49-F238E27FC236}">
                  <a16:creationId xmlns:a16="http://schemas.microsoft.com/office/drawing/2014/main" id="{00000000-0008-0000-0000-00006E000000}"/>
                </a:ext>
              </a:extLst>
            </xdr:cNvPr>
            <xdr:cNvSpPr txBox="1"/>
          </xdr:nvSpPr>
          <xdr:spPr>
            <a:xfrm>
              <a:off x="3352239" y="25380763"/>
              <a:ext cx="137160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m:t>
                    </m:r>
                    <m:sSub>
                      <m:sSubPr>
                        <m:ctrlPr>
                          <a:rPr lang="en-US" sz="1100" i="1">
                            <a:latin typeface="Cambria Math" panose="02040503050406030204" pitchFamily="18" charset="0"/>
                            <a:ea typeface="Cambria Math" panose="02040503050406030204" pitchFamily="18" charset="0"/>
                          </a:rPr>
                        </m:ctrlPr>
                      </m:sSubPr>
                      <m:e>
                        <m:r>
                          <a:rPr lang="en-US" sz="1100" i="1">
                            <a:latin typeface="Cambria Math" panose="02040503050406030204" pitchFamily="18" charset="0"/>
                            <a:ea typeface="Cambria Math" panose="02040503050406030204" pitchFamily="18" charset="0"/>
                          </a:rPr>
                          <m:t>𝛾</m:t>
                        </m:r>
                      </m:e>
                      <m:sub>
                        <m:r>
                          <a:rPr lang="en-US" sz="1100" b="0" i="1">
                            <a:latin typeface="Cambria Math" panose="02040503050406030204" pitchFamily="18" charset="0"/>
                            <a:ea typeface="Cambria Math" panose="02040503050406030204" pitchFamily="18" charset="0"/>
                          </a:rPr>
                          <m:t>𝐷𝐶</m:t>
                        </m:r>
                      </m:sub>
                    </m:sSub>
                    <m:sSub>
                      <m:sSubPr>
                        <m:ctrlPr>
                          <a:rPr lang="en-US" sz="110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𝑉</m:t>
                        </m:r>
                      </m:e>
                      <m:sub>
                        <m:r>
                          <a:rPr lang="en-US" sz="1100" b="0" i="1">
                            <a:latin typeface="Cambria Math" panose="02040503050406030204" pitchFamily="18" charset="0"/>
                            <a:ea typeface="Cambria Math" panose="02040503050406030204" pitchFamily="18" charset="0"/>
                          </a:rPr>
                          <m:t>𝑆</m:t>
                        </m:r>
                      </m:sub>
                    </m:sSub>
                  </m:oMath>
                </m:oMathPara>
              </a14:m>
              <a:endParaRPr lang="en-US" sz="1100"/>
            </a:p>
          </xdr:txBody>
        </xdr:sp>
      </mc:Choice>
      <mc:Fallback xmlns="">
        <xdr:sp macro="" textlink="">
          <xdr:nvSpPr>
            <xdr:cNvPr id="110" name="TextBox 109">
              <a:extLst>
                <a:ext uri="{FF2B5EF4-FFF2-40B4-BE49-F238E27FC236}">
                  <a16:creationId xmlns:a16="http://schemas.microsoft.com/office/drawing/2014/main" id="{FDA93809-453A-46F1-9ADA-C02D6A3DCA14}"/>
                </a:ext>
              </a:extLst>
            </xdr:cNvPr>
            <xdr:cNvSpPr txBox="1"/>
          </xdr:nvSpPr>
          <xdr:spPr>
            <a:xfrm>
              <a:off x="3352239" y="25380763"/>
              <a:ext cx="137160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i="0">
                  <a:latin typeface="Cambria Math" panose="02040503050406030204" pitchFamily="18" charset="0"/>
                  <a:ea typeface="Cambria Math" panose="02040503050406030204" pitchFamily="18" charset="0"/>
                </a:rPr>
                <a:t>=𝛾_</a:t>
              </a:r>
              <a:r>
                <a:rPr lang="en-US" sz="1100" b="0" i="0">
                  <a:latin typeface="Cambria Math" panose="02040503050406030204" pitchFamily="18" charset="0"/>
                  <a:ea typeface="Cambria Math" panose="02040503050406030204" pitchFamily="18" charset="0"/>
                </a:rPr>
                <a:t>𝐷𝐶 𝑉_𝑆</a:t>
              </a:r>
              <a:endParaRPr lang="en-US" sz="1100"/>
            </a:p>
          </xdr:txBody>
        </xdr:sp>
      </mc:Fallback>
    </mc:AlternateContent>
    <xdr:clientData/>
  </xdr:oneCellAnchor>
  <xdr:oneCellAnchor>
    <xdr:from>
      <xdr:col>4</xdr:col>
      <xdr:colOff>47624</xdr:colOff>
      <xdr:row>158</xdr:row>
      <xdr:rowOff>9527</xdr:rowOff>
    </xdr:from>
    <xdr:ext cx="828675" cy="172227"/>
    <mc:AlternateContent xmlns:mc="http://schemas.openxmlformats.org/markup-compatibility/2006" xmlns:a14="http://schemas.microsoft.com/office/drawing/2010/main">
      <mc:Choice Requires="a14">
        <xdr:sp macro="" textlink="">
          <xdr:nvSpPr>
            <xdr:cNvPr id="120" name="TextBox 119">
              <a:extLst>
                <a:ext uri="{FF2B5EF4-FFF2-40B4-BE49-F238E27FC236}">
                  <a16:creationId xmlns:a16="http://schemas.microsoft.com/office/drawing/2014/main" id="{00000000-0008-0000-0000-000078000000}"/>
                </a:ext>
              </a:extLst>
            </xdr:cNvPr>
            <xdr:cNvSpPr txBox="1"/>
          </xdr:nvSpPr>
          <xdr:spPr>
            <a:xfrm>
              <a:off x="3124199" y="37499927"/>
              <a:ext cx="82867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m:t>
                    </m:r>
                    <m:f>
                      <m:fPr>
                        <m:type m:val="lin"/>
                        <m:ctrlPr>
                          <a:rPr lang="en-US" sz="1100" i="1">
                            <a:latin typeface="Cambria Math" panose="02040503050406030204" pitchFamily="18" charset="0"/>
                            <a:ea typeface="Cambria Math" panose="02040503050406030204" pitchFamily="18" charset="0"/>
                          </a:rPr>
                        </m:ctrlPr>
                      </m:fPr>
                      <m:num>
                        <m:r>
                          <a:rPr lang="en-US" sz="1100" b="0" i="1">
                            <a:latin typeface="Cambria Math" panose="02040503050406030204" pitchFamily="18" charset="0"/>
                            <a:ea typeface="Cambria Math" panose="02040503050406030204" pitchFamily="18" charset="0"/>
                          </a:rPr>
                          <m:t>𝐴</m:t>
                        </m:r>
                      </m:num>
                      <m:den>
                        <m:func>
                          <m:funcPr>
                            <m:ctrlPr>
                              <a:rPr lang="en-US" sz="1100" i="1">
                                <a:latin typeface="Cambria Math" panose="02040503050406030204" pitchFamily="18" charset="0"/>
                                <a:ea typeface="Cambria Math" panose="02040503050406030204" pitchFamily="18" charset="0"/>
                              </a:rPr>
                            </m:ctrlPr>
                          </m:funcPr>
                          <m:fName>
                            <m:r>
                              <m:rPr>
                                <m:sty m:val="p"/>
                              </m:rPr>
                              <a:rPr lang="en-US" sz="1100" i="0">
                                <a:latin typeface="Cambria Math" panose="02040503050406030204" pitchFamily="18" charset="0"/>
                                <a:ea typeface="Cambria Math" panose="02040503050406030204" pitchFamily="18" charset="0"/>
                              </a:rPr>
                              <m:t>cos</m:t>
                            </m:r>
                          </m:fName>
                          <m:e>
                            <m:r>
                              <a:rPr lang="en-US" sz="1100" b="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𝜃</m:t>
                            </m:r>
                            <m:r>
                              <a:rPr lang="en-US" sz="1100" b="0" i="1">
                                <a:latin typeface="Cambria Math" panose="02040503050406030204" pitchFamily="18" charset="0"/>
                                <a:ea typeface="Cambria Math" panose="02040503050406030204" pitchFamily="18" charset="0"/>
                              </a:rPr>
                              <m:t>)</m:t>
                            </m:r>
                          </m:e>
                        </m:func>
                      </m:den>
                    </m:f>
                  </m:oMath>
                </m:oMathPara>
              </a14:m>
              <a:endParaRPr lang="en-US" sz="1100"/>
            </a:p>
          </xdr:txBody>
        </xdr:sp>
      </mc:Choice>
      <mc:Fallback xmlns="">
        <xdr:sp macro="" textlink="">
          <xdr:nvSpPr>
            <xdr:cNvPr id="120" name="TextBox 119">
              <a:extLst>
                <a:ext uri="{FF2B5EF4-FFF2-40B4-BE49-F238E27FC236}">
                  <a16:creationId xmlns:a16="http://schemas.microsoft.com/office/drawing/2014/main" id="{CE9C1140-1B81-4CD1-B6B1-BAD8584019D7}"/>
                </a:ext>
              </a:extLst>
            </xdr:cNvPr>
            <xdr:cNvSpPr txBox="1"/>
          </xdr:nvSpPr>
          <xdr:spPr>
            <a:xfrm>
              <a:off x="3124199" y="37499927"/>
              <a:ext cx="82867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𝐴∕</a:t>
              </a:r>
              <a:r>
                <a:rPr lang="en-US" sz="1100" i="0">
                  <a:latin typeface="Cambria Math" panose="02040503050406030204" pitchFamily="18" charset="0"/>
                  <a:ea typeface="Cambria Math" panose="02040503050406030204" pitchFamily="18" charset="0"/>
                </a:rPr>
                <a:t>cos⁡〖</a:t>
              </a:r>
              <a:r>
                <a:rPr lang="en-US" sz="1100" b="0" i="0">
                  <a:latin typeface="Cambria Math" panose="02040503050406030204" pitchFamily="18" charset="0"/>
                  <a:ea typeface="Cambria Math" panose="02040503050406030204" pitchFamily="18" charset="0"/>
                </a:rPr>
                <a:t>(𝜃)〗 </a:t>
              </a:r>
              <a:endParaRPr lang="en-US" sz="1100"/>
            </a:p>
          </xdr:txBody>
        </xdr:sp>
      </mc:Fallback>
    </mc:AlternateContent>
    <xdr:clientData/>
  </xdr:oneCellAnchor>
  <xdr:twoCellAnchor editAs="oneCell">
    <xdr:from>
      <xdr:col>2</xdr:col>
      <xdr:colOff>390525</xdr:colOff>
      <xdr:row>31</xdr:row>
      <xdr:rowOff>104774</xdr:rowOff>
    </xdr:from>
    <xdr:to>
      <xdr:col>7</xdr:col>
      <xdr:colOff>581025</xdr:colOff>
      <xdr:row>39</xdr:row>
      <xdr:rowOff>104775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391" t="66088" r="9134" b="15394"/>
        <a:stretch/>
      </xdr:blipFill>
      <xdr:spPr>
        <a:xfrm>
          <a:off x="1609725" y="7391399"/>
          <a:ext cx="4248150" cy="1524001"/>
        </a:xfrm>
        <a:prstGeom prst="rect">
          <a:avLst/>
        </a:prstGeom>
      </xdr:spPr>
    </xdr:pic>
    <xdr:clientData/>
  </xdr:twoCellAnchor>
  <xdr:twoCellAnchor editAs="oneCell">
    <xdr:from>
      <xdr:col>2</xdr:col>
      <xdr:colOff>219075</xdr:colOff>
      <xdr:row>160</xdr:row>
      <xdr:rowOff>114299</xdr:rowOff>
    </xdr:from>
    <xdr:to>
      <xdr:col>7</xdr:col>
      <xdr:colOff>85725</xdr:colOff>
      <xdr:row>172</xdr:row>
      <xdr:rowOff>38100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rcRect l="19231" t="13079" r="14744" b="60069"/>
        <a:stretch/>
      </xdr:blipFill>
      <xdr:spPr>
        <a:xfrm>
          <a:off x="1438275" y="38861999"/>
          <a:ext cx="3924300" cy="2209801"/>
        </a:xfrm>
        <a:prstGeom prst="rect">
          <a:avLst/>
        </a:prstGeom>
      </xdr:spPr>
    </xdr:pic>
    <xdr:clientData/>
  </xdr:twoCellAnchor>
  <xdr:twoCellAnchor editAs="oneCell">
    <xdr:from>
      <xdr:col>2</xdr:col>
      <xdr:colOff>533399</xdr:colOff>
      <xdr:row>140</xdr:row>
      <xdr:rowOff>142874</xdr:rowOff>
    </xdr:from>
    <xdr:to>
      <xdr:col>7</xdr:col>
      <xdr:colOff>352424</xdr:colOff>
      <xdr:row>149</xdr:row>
      <xdr:rowOff>47625</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314" t="8449" r="13462" b="71875"/>
        <a:stretch/>
      </xdr:blipFill>
      <xdr:spPr>
        <a:xfrm>
          <a:off x="1485899" y="34747199"/>
          <a:ext cx="3876675" cy="1619251"/>
        </a:xfrm>
        <a:prstGeom prst="rect">
          <a:avLst/>
        </a:prstGeom>
      </xdr:spPr>
    </xdr:pic>
    <xdr:clientData/>
  </xdr:twoCellAnchor>
  <xdr:twoCellAnchor editAs="oneCell">
    <xdr:from>
      <xdr:col>2</xdr:col>
      <xdr:colOff>1171574</xdr:colOff>
      <xdr:row>127</xdr:row>
      <xdr:rowOff>57150</xdr:rowOff>
    </xdr:from>
    <xdr:to>
      <xdr:col>7</xdr:col>
      <xdr:colOff>76199</xdr:colOff>
      <xdr:row>131</xdr:row>
      <xdr:rowOff>114300</xdr:rowOff>
    </xdr:to>
    <xdr:pic>
      <xdr:nvPicPr>
        <xdr:cNvPr id="40" name="Picture 39">
          <a:extLst>
            <a:ext uri="{FF2B5EF4-FFF2-40B4-BE49-F238E27FC236}">
              <a16:creationId xmlns:a16="http://schemas.microsoft.com/office/drawing/2014/main" id="{00000000-0008-0000-0000-000028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7469" t="49768" r="32692" b="39352"/>
        <a:stretch/>
      </xdr:blipFill>
      <xdr:spPr>
        <a:xfrm>
          <a:off x="2124074" y="31727775"/>
          <a:ext cx="2962275" cy="895350"/>
        </a:xfrm>
        <a:prstGeom prst="rect">
          <a:avLst/>
        </a:prstGeom>
      </xdr:spPr>
    </xdr:pic>
    <xdr:clientData/>
  </xdr:twoCellAnchor>
  <xdr:twoCellAnchor editAs="oneCell">
    <xdr:from>
      <xdr:col>2</xdr:col>
      <xdr:colOff>307729</xdr:colOff>
      <xdr:row>57</xdr:row>
      <xdr:rowOff>17563</xdr:rowOff>
    </xdr:from>
    <xdr:to>
      <xdr:col>8</xdr:col>
      <xdr:colOff>296159</xdr:colOff>
      <xdr:row>71</xdr:row>
      <xdr:rowOff>21981</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6" cstate="print">
          <a:extLst>
            <a:ext uri="{BEBA8EAE-BF5A-486C-A8C5-ECC9F3942E4B}">
              <a14:imgProps xmlns:a14="http://schemas.microsoft.com/office/drawing/2010/main">
                <a14:imgLayer r:embed="rId7">
                  <a14:imgEffect>
                    <a14:sharpenSoften amount="100000"/>
                  </a14:imgEffect>
                  <a14:imgEffect>
                    <a14:brightnessContrast contrast="-40000"/>
                  </a14:imgEffect>
                </a14:imgLayer>
              </a14:imgProps>
            </a:ext>
            <a:ext uri="{28A0092B-C50C-407E-A947-70E740481C1C}">
              <a14:useLocalDpi xmlns:a14="http://schemas.microsoft.com/office/drawing/2010/main" val="0"/>
            </a:ext>
          </a:extLst>
        </a:blip>
        <a:srcRect t="11322"/>
        <a:stretch/>
      </xdr:blipFill>
      <xdr:spPr>
        <a:xfrm>
          <a:off x="1260229" y="12128967"/>
          <a:ext cx="4655680" cy="2671418"/>
        </a:xfrm>
        <a:prstGeom prst="rect">
          <a:avLst/>
        </a:prstGeom>
      </xdr:spPr>
    </xdr:pic>
    <xdr:clientData/>
  </xdr:twoCellAnchor>
  <xdr:twoCellAnchor editAs="oneCell">
    <xdr:from>
      <xdr:col>2</xdr:col>
      <xdr:colOff>106837</xdr:colOff>
      <xdr:row>18</xdr:row>
      <xdr:rowOff>42251</xdr:rowOff>
    </xdr:from>
    <xdr:to>
      <xdr:col>8</xdr:col>
      <xdr:colOff>159565</xdr:colOff>
      <xdr:row>29</xdr:row>
      <xdr:rowOff>26277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059337" y="4725923"/>
          <a:ext cx="4729831" cy="20795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0</xdr:colOff>
      <xdr:row>17</xdr:row>
      <xdr:rowOff>0</xdr:rowOff>
    </xdr:from>
    <xdr:to>
      <xdr:col>23</xdr:col>
      <xdr:colOff>57151</xdr:colOff>
      <xdr:row>29</xdr:row>
      <xdr:rowOff>9526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660" t="52893" r="14583" b="19214"/>
        <a:stretch/>
      </xdr:blipFill>
      <xdr:spPr>
        <a:xfrm>
          <a:off x="9753600" y="3238500"/>
          <a:ext cx="4324351" cy="22955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1303354DB%20-%20I-70%20over%20Havana%20DB\Design\Structure\2%20Final\Working\JWG\Final%20Super%20and%20Pier%202%20Calc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r Splice Length"/>
      <sheetName val="Rebar Dev. &amp; Splice Length "/>
      <sheetName val="LLDF Summary"/>
      <sheetName val="26 Inch Camber Summary"/>
      <sheetName val="UPRR Slab Headwall"/>
      <sheetName val="Elevations"/>
      <sheetName val="Misc."/>
      <sheetName val="DL Deflections"/>
      <sheetName val="Restraining Moment Design"/>
      <sheetName val="Girder Summary"/>
      <sheetName val="Girder Width"/>
      <sheetName val="Long. Deck Design Summary"/>
      <sheetName val="Trans. Slab Design - Min t"/>
      <sheetName val="Trans. Slab Design - Max t"/>
      <sheetName val="Super Loads to Sub"/>
      <sheetName val="Substructure"/>
      <sheetName val="Phased structure performance "/>
      <sheetName val="Pier Cap Capacity"/>
      <sheetName val="Pier Grade Beam Capacity - Mz"/>
      <sheetName val="Pier Grade Beam Capacity - My"/>
      <sheetName val="Column Loads"/>
      <sheetName val="Column Loads - EEI"/>
      <sheetName val="Column Loads - EEII"/>
      <sheetName val="Column Loads - EEII (Min DL)"/>
      <sheetName val="Pile Loads - Strength I"/>
      <sheetName val="Pile Loads - Extreme Event II"/>
      <sheetName val="Pile Strength (check)"/>
      <sheetName val="Steel Strength"/>
      <sheetName val="Summary of Quantities"/>
      <sheetName val="Super, Appr. Slab, Pier 2 Qtys"/>
      <sheetName val="End Bent 1 Qty"/>
      <sheetName val="End Bent 3 Qty"/>
      <sheetName val="UPRR Qtys"/>
      <sheetName val="CDOT Ite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42">
          <cell r="D142">
            <v>32.200000000000003</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39">
          <cell r="O139">
            <v>3</v>
          </cell>
          <cell r="P139">
            <v>0.11</v>
          </cell>
          <cell r="Q139">
            <v>0.376</v>
          </cell>
          <cell r="Z139">
            <v>0.375</v>
          </cell>
        </row>
        <row r="140">
          <cell r="O140">
            <v>4</v>
          </cell>
          <cell r="P140">
            <v>0.2</v>
          </cell>
          <cell r="Q140">
            <v>0.66800000000000004</v>
          </cell>
          <cell r="Z140">
            <v>0.5</v>
          </cell>
        </row>
        <row r="141">
          <cell r="O141">
            <v>5</v>
          </cell>
          <cell r="P141">
            <v>0.31</v>
          </cell>
          <cell r="Q141">
            <v>1.0429999999999999</v>
          </cell>
          <cell r="Z141">
            <v>0.625</v>
          </cell>
        </row>
        <row r="142">
          <cell r="O142">
            <v>6</v>
          </cell>
          <cell r="P142">
            <v>0.44</v>
          </cell>
          <cell r="Q142">
            <v>1.502</v>
          </cell>
          <cell r="Z142">
            <v>0.75</v>
          </cell>
        </row>
        <row r="143">
          <cell r="O143">
            <v>7</v>
          </cell>
          <cell r="P143">
            <v>0.6</v>
          </cell>
          <cell r="Q143">
            <v>2.044</v>
          </cell>
          <cell r="Z143">
            <v>0.875</v>
          </cell>
        </row>
        <row r="144">
          <cell r="O144">
            <v>8</v>
          </cell>
          <cell r="P144">
            <v>0.79</v>
          </cell>
          <cell r="Q144">
            <v>2.67</v>
          </cell>
          <cell r="Z144">
            <v>1</v>
          </cell>
        </row>
        <row r="145">
          <cell r="O145">
            <v>9</v>
          </cell>
          <cell r="P145">
            <v>1</v>
          </cell>
          <cell r="Q145">
            <v>3.4</v>
          </cell>
          <cell r="Z145">
            <v>1.1279999999999999</v>
          </cell>
        </row>
        <row r="146">
          <cell r="O146">
            <v>10</v>
          </cell>
          <cell r="P146">
            <v>1.27</v>
          </cell>
          <cell r="Q146">
            <v>4.3029999999999999</v>
          </cell>
          <cell r="Z146">
            <v>1.27</v>
          </cell>
        </row>
        <row r="147">
          <cell r="O147">
            <v>11</v>
          </cell>
          <cell r="P147">
            <v>1.56</v>
          </cell>
          <cell r="Q147">
            <v>5.3129999999999997</v>
          </cell>
          <cell r="Z147">
            <v>1.41</v>
          </cell>
        </row>
        <row r="148">
          <cell r="O148">
            <v>14</v>
          </cell>
          <cell r="P148">
            <v>2.25</v>
          </cell>
          <cell r="Q148">
            <v>7.65</v>
          </cell>
          <cell r="Z148">
            <v>1.6930000000000001</v>
          </cell>
        </row>
        <row r="149">
          <cell r="O149">
            <v>18</v>
          </cell>
          <cell r="P149">
            <v>4</v>
          </cell>
          <cell r="Q149">
            <v>13.6</v>
          </cell>
          <cell r="Z149">
            <v>2.2570000000000001</v>
          </cell>
        </row>
      </sheetData>
      <sheetData sheetId="30"/>
      <sheetData sheetId="31"/>
      <sheetData sheetId="32"/>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F255"/>
  <sheetViews>
    <sheetView tabSelected="1" topLeftCell="B1" zoomScale="85" zoomScaleNormal="85" zoomScaleSheetLayoutView="145" zoomScalePageLayoutView="75" workbookViewId="0">
      <selection activeCell="B206" sqref="B206"/>
    </sheetView>
  </sheetViews>
  <sheetFormatPr defaultColWidth="9.1796875" defaultRowHeight="14" x14ac:dyDescent="0.3"/>
  <cols>
    <col min="1" max="1" width="9.1796875" style="4"/>
    <col min="2" max="2" width="5.1796875" style="4" customWidth="1"/>
    <col min="3" max="3" width="22.7265625" style="4" customWidth="1"/>
    <col min="4" max="5" width="9.1796875" style="4" customWidth="1"/>
    <col min="6" max="6" width="10.7265625" style="4" customWidth="1"/>
    <col min="7" max="23" width="9.1796875" style="4" customWidth="1"/>
    <col min="24" max="16384" width="9.1796875" style="4"/>
  </cols>
  <sheetData>
    <row r="2" spans="2:23" ht="15" customHeight="1" x14ac:dyDescent="0.3">
      <c r="B2" s="22" t="s">
        <v>65</v>
      </c>
      <c r="C2" s="22"/>
      <c r="D2" s="22"/>
      <c r="E2" s="22"/>
      <c r="F2" s="22"/>
      <c r="G2" s="22"/>
      <c r="H2" s="22"/>
      <c r="I2" s="22"/>
      <c r="J2" s="3"/>
      <c r="K2" s="3"/>
      <c r="L2" s="3"/>
      <c r="M2" s="3"/>
      <c r="N2" s="3"/>
      <c r="O2" s="3"/>
      <c r="P2" s="3"/>
      <c r="Q2" s="3"/>
      <c r="R2" s="3"/>
      <c r="S2" s="3"/>
      <c r="T2" s="3"/>
      <c r="U2" s="3"/>
      <c r="V2" s="3"/>
      <c r="W2" s="3"/>
    </row>
    <row r="3" spans="2:23" ht="15" customHeight="1" x14ac:dyDescent="0.3">
      <c r="B3" s="3"/>
      <c r="C3" s="3"/>
      <c r="D3" s="3"/>
      <c r="E3" s="3"/>
      <c r="F3" s="3"/>
      <c r="G3" s="3"/>
      <c r="H3" s="3"/>
      <c r="I3" s="3"/>
      <c r="J3" s="3"/>
      <c r="K3" s="3"/>
      <c r="L3" s="3"/>
      <c r="M3" s="3"/>
      <c r="N3" s="3"/>
      <c r="O3" s="3"/>
      <c r="P3" s="3"/>
      <c r="Q3" s="3"/>
      <c r="R3" s="3"/>
      <c r="S3" s="3"/>
      <c r="T3" s="3"/>
      <c r="U3" s="3"/>
      <c r="V3" s="3"/>
      <c r="W3" s="3"/>
    </row>
    <row r="4" spans="2:23" ht="15" customHeight="1" x14ac:dyDescent="0.3">
      <c r="B4" s="23" t="s">
        <v>49</v>
      </c>
      <c r="C4" s="2"/>
      <c r="D4" s="5"/>
      <c r="E4" s="5"/>
      <c r="F4" s="5"/>
      <c r="G4" s="5"/>
      <c r="H4" s="5"/>
      <c r="I4" s="5"/>
      <c r="J4" s="3"/>
      <c r="K4" s="3"/>
      <c r="L4" s="3"/>
      <c r="M4" s="3"/>
      <c r="N4" s="3"/>
      <c r="O4" s="6"/>
      <c r="P4" s="6"/>
      <c r="Q4" s="6"/>
      <c r="R4" s="6"/>
      <c r="S4" s="6"/>
      <c r="T4" s="6"/>
      <c r="U4" s="6"/>
      <c r="V4" s="6"/>
      <c r="W4" s="3"/>
    </row>
    <row r="5" spans="2:23" ht="5.15" customHeight="1" x14ac:dyDescent="0.3">
      <c r="B5" s="5"/>
      <c r="C5" s="5"/>
      <c r="D5" s="5"/>
      <c r="E5" s="5"/>
      <c r="F5" s="5"/>
      <c r="G5" s="5"/>
      <c r="H5" s="5"/>
      <c r="I5" s="5"/>
      <c r="J5" s="3"/>
      <c r="K5" s="3"/>
      <c r="L5" s="3"/>
      <c r="M5" s="3"/>
      <c r="N5" s="3"/>
      <c r="O5" s="6"/>
      <c r="P5" s="6"/>
      <c r="Q5" s="6"/>
      <c r="R5" s="6"/>
      <c r="S5" s="6"/>
      <c r="T5" s="6"/>
      <c r="U5" s="6"/>
      <c r="V5" s="6"/>
      <c r="W5" s="3"/>
    </row>
    <row r="6" spans="2:23" ht="30" customHeight="1" x14ac:dyDescent="0.3">
      <c r="B6" s="24" t="s">
        <v>60</v>
      </c>
      <c r="C6" s="24"/>
      <c r="D6" s="24"/>
      <c r="E6" s="24"/>
      <c r="F6" s="24"/>
      <c r="G6" s="24"/>
      <c r="H6" s="24"/>
      <c r="I6" s="24"/>
      <c r="J6" s="3"/>
      <c r="K6" s="3"/>
      <c r="L6" s="3"/>
      <c r="M6" s="3"/>
      <c r="N6" s="3"/>
      <c r="O6" s="6"/>
      <c r="P6" s="6"/>
      <c r="Q6" s="6"/>
      <c r="R6" s="6"/>
      <c r="S6" s="6"/>
      <c r="T6" s="6"/>
      <c r="U6" s="6"/>
      <c r="V6" s="6"/>
      <c r="W6" s="3"/>
    </row>
    <row r="7" spans="2:23" ht="30" customHeight="1" x14ac:dyDescent="0.3">
      <c r="B7" s="25" t="s">
        <v>33</v>
      </c>
      <c r="C7" s="24" t="s">
        <v>41</v>
      </c>
      <c r="D7" s="24"/>
      <c r="E7" s="24"/>
      <c r="F7" s="24"/>
      <c r="G7" s="24"/>
      <c r="H7" s="24"/>
      <c r="I7" s="24"/>
      <c r="J7" s="7"/>
      <c r="K7" s="3"/>
      <c r="L7" s="3"/>
      <c r="M7" s="3"/>
      <c r="N7" s="3"/>
      <c r="O7" s="6"/>
      <c r="P7" s="6"/>
      <c r="Q7" s="6"/>
      <c r="R7" s="6"/>
      <c r="S7" s="6"/>
      <c r="T7" s="6"/>
      <c r="U7" s="6"/>
      <c r="V7" s="6"/>
      <c r="W7" s="3"/>
    </row>
    <row r="8" spans="2:23" ht="30" customHeight="1" x14ac:dyDescent="0.3">
      <c r="B8" s="25" t="s">
        <v>33</v>
      </c>
      <c r="C8" s="24" t="s">
        <v>69</v>
      </c>
      <c r="D8" s="24"/>
      <c r="E8" s="24"/>
      <c r="F8" s="24"/>
      <c r="G8" s="24"/>
      <c r="H8" s="24"/>
      <c r="I8" s="24"/>
      <c r="J8" s="7"/>
      <c r="K8" s="3"/>
      <c r="L8" s="3"/>
      <c r="M8" s="3"/>
      <c r="N8" s="3"/>
      <c r="O8" s="6"/>
      <c r="P8" s="6"/>
      <c r="Q8" s="6"/>
      <c r="R8" s="6"/>
      <c r="S8" s="6"/>
      <c r="T8" s="6"/>
      <c r="U8" s="6"/>
      <c r="V8" s="6"/>
      <c r="W8" s="3"/>
    </row>
    <row r="9" spans="2:23" ht="15" customHeight="1" x14ac:dyDescent="0.3">
      <c r="B9" s="25" t="s">
        <v>33</v>
      </c>
      <c r="C9" s="24" t="s">
        <v>39</v>
      </c>
      <c r="D9" s="24"/>
      <c r="E9" s="24"/>
      <c r="F9" s="24"/>
      <c r="G9" s="24"/>
      <c r="H9" s="24"/>
      <c r="I9" s="24"/>
      <c r="J9" s="7"/>
      <c r="K9" s="3"/>
      <c r="L9" s="3"/>
      <c r="M9" s="3"/>
      <c r="N9" s="3"/>
      <c r="O9" s="6"/>
      <c r="P9" s="6"/>
      <c r="Q9" s="6"/>
      <c r="R9" s="6"/>
      <c r="S9" s="6"/>
      <c r="T9" s="6"/>
      <c r="U9" s="6"/>
      <c r="V9" s="6"/>
      <c r="W9" s="3"/>
    </row>
    <row r="10" spans="2:23" ht="60" customHeight="1" x14ac:dyDescent="0.3">
      <c r="B10" s="25" t="s">
        <v>33</v>
      </c>
      <c r="C10" s="24" t="s">
        <v>40</v>
      </c>
      <c r="D10" s="24"/>
      <c r="E10" s="24"/>
      <c r="F10" s="24"/>
      <c r="G10" s="24"/>
      <c r="H10" s="24"/>
      <c r="I10" s="24"/>
      <c r="J10" s="7"/>
      <c r="K10" s="3"/>
      <c r="L10" s="3"/>
      <c r="M10" s="3"/>
      <c r="N10" s="3"/>
      <c r="O10" s="6"/>
      <c r="P10" s="6"/>
      <c r="Q10" s="6"/>
      <c r="R10" s="6"/>
      <c r="S10" s="6"/>
      <c r="T10" s="6"/>
      <c r="U10" s="6"/>
      <c r="V10" s="6"/>
      <c r="W10" s="3"/>
    </row>
    <row r="11" spans="2:23" ht="45" customHeight="1" x14ac:dyDescent="0.3">
      <c r="B11" s="25" t="s">
        <v>33</v>
      </c>
      <c r="C11" s="24" t="s">
        <v>66</v>
      </c>
      <c r="D11" s="24"/>
      <c r="E11" s="24"/>
      <c r="F11" s="24"/>
      <c r="G11" s="24"/>
      <c r="H11" s="24"/>
      <c r="I11" s="24"/>
      <c r="J11" s="7"/>
      <c r="K11" s="3"/>
      <c r="L11" s="3"/>
      <c r="M11" s="3"/>
      <c r="N11" s="3"/>
      <c r="O11" s="6"/>
      <c r="P11" s="6"/>
      <c r="Q11" s="6"/>
      <c r="R11" s="6"/>
      <c r="S11" s="6"/>
      <c r="T11" s="6"/>
      <c r="U11" s="6"/>
      <c r="V11" s="6"/>
      <c r="W11" s="3"/>
    </row>
    <row r="12" spans="2:23" ht="5.15" customHeight="1" x14ac:dyDescent="0.3">
      <c r="B12" s="26"/>
      <c r="C12" s="26"/>
      <c r="D12" s="26"/>
      <c r="E12" s="26"/>
      <c r="F12" s="26"/>
      <c r="G12" s="26"/>
      <c r="H12" s="26"/>
      <c r="I12" s="26"/>
      <c r="J12" s="7"/>
      <c r="K12" s="3"/>
      <c r="L12" s="3"/>
      <c r="M12" s="3"/>
      <c r="N12" s="3"/>
      <c r="O12" s="6"/>
      <c r="P12" s="6"/>
      <c r="Q12" s="6"/>
      <c r="R12" s="6"/>
      <c r="S12" s="6"/>
      <c r="T12" s="6"/>
      <c r="U12" s="6"/>
      <c r="V12" s="6"/>
      <c r="W12" s="3"/>
    </row>
    <row r="13" spans="2:23" ht="15" customHeight="1" x14ac:dyDescent="0.3">
      <c r="B13" s="27" t="s">
        <v>50</v>
      </c>
      <c r="C13" s="26"/>
      <c r="D13" s="26"/>
      <c r="E13" s="26"/>
      <c r="F13" s="26"/>
      <c r="G13" s="26"/>
      <c r="H13" s="26"/>
      <c r="I13" s="26"/>
      <c r="J13" s="7"/>
      <c r="K13" s="3"/>
      <c r="L13" s="3"/>
      <c r="M13" s="3"/>
      <c r="N13" s="3"/>
      <c r="O13" s="6"/>
      <c r="P13" s="6"/>
      <c r="Q13" s="6"/>
      <c r="R13" s="6"/>
      <c r="S13" s="6"/>
      <c r="T13" s="6"/>
      <c r="U13" s="6"/>
      <c r="V13" s="6"/>
      <c r="W13" s="3"/>
    </row>
    <row r="14" spans="2:23" ht="15" customHeight="1" x14ac:dyDescent="0.3">
      <c r="B14" s="25" t="s">
        <v>33</v>
      </c>
      <c r="C14" s="24" t="s">
        <v>37</v>
      </c>
      <c r="D14" s="24"/>
      <c r="E14" s="24"/>
      <c r="F14" s="24"/>
      <c r="G14" s="24"/>
      <c r="H14" s="24"/>
      <c r="I14" s="24"/>
      <c r="J14" s="6"/>
      <c r="O14" s="6"/>
      <c r="P14" s="6"/>
      <c r="Q14" s="6"/>
      <c r="R14" s="6"/>
      <c r="S14" s="6"/>
      <c r="T14" s="6"/>
      <c r="U14" s="6"/>
      <c r="V14" s="6"/>
      <c r="W14" s="6"/>
    </row>
    <row r="15" spans="2:23" ht="15" customHeight="1" x14ac:dyDescent="0.3">
      <c r="B15" s="28"/>
      <c r="C15" s="24"/>
      <c r="D15" s="24"/>
      <c r="E15" s="24"/>
      <c r="F15" s="24"/>
      <c r="G15" s="24"/>
      <c r="H15" s="24"/>
      <c r="I15" s="24"/>
      <c r="J15" s="6"/>
      <c r="O15" s="6"/>
      <c r="P15" s="6"/>
      <c r="Q15" s="6"/>
      <c r="R15" s="6"/>
      <c r="S15" s="6"/>
      <c r="T15" s="6"/>
      <c r="U15" s="6"/>
      <c r="V15" s="6"/>
      <c r="W15" s="6"/>
    </row>
    <row r="16" spans="2:23" ht="15" customHeight="1" x14ac:dyDescent="0.3">
      <c r="B16" s="25" t="s">
        <v>33</v>
      </c>
      <c r="C16" s="29" t="s">
        <v>61</v>
      </c>
      <c r="D16" s="29"/>
      <c r="E16" s="29"/>
      <c r="F16" s="29"/>
      <c r="G16" s="29"/>
      <c r="H16" s="29"/>
      <c r="I16" s="29"/>
      <c r="J16" s="6"/>
      <c r="O16" s="6"/>
      <c r="P16" s="6"/>
      <c r="Q16" s="6"/>
      <c r="R16" s="6"/>
      <c r="S16" s="6"/>
      <c r="T16" s="6"/>
      <c r="U16" s="6"/>
      <c r="V16" s="6"/>
      <c r="W16" s="6"/>
    </row>
    <row r="17" spans="2:23" ht="15" customHeight="1" x14ac:dyDescent="0.3">
      <c r="B17" s="28"/>
      <c r="C17" s="29"/>
      <c r="D17" s="29"/>
      <c r="E17" s="29"/>
      <c r="F17" s="29"/>
      <c r="G17" s="29"/>
      <c r="H17" s="29"/>
      <c r="I17" s="29"/>
      <c r="J17" s="6"/>
      <c r="O17" s="6"/>
      <c r="P17" s="6"/>
      <c r="Q17" s="6"/>
      <c r="R17" s="6"/>
      <c r="S17" s="6"/>
      <c r="T17" s="6"/>
      <c r="U17" s="6"/>
      <c r="V17" s="6"/>
      <c r="W17" s="6"/>
    </row>
    <row r="18" spans="2:23" ht="15" customHeight="1" x14ac:dyDescent="0.3">
      <c r="B18" s="8"/>
      <c r="C18" s="8"/>
      <c r="D18" s="8"/>
      <c r="E18" s="8"/>
      <c r="F18" s="8"/>
      <c r="G18" s="8"/>
      <c r="H18" s="8"/>
      <c r="I18" s="8"/>
      <c r="J18" s="6"/>
      <c r="O18" s="6"/>
      <c r="P18" s="6"/>
      <c r="Q18" s="6"/>
      <c r="R18" s="6"/>
      <c r="S18" s="6"/>
      <c r="T18" s="6"/>
      <c r="U18" s="6"/>
      <c r="V18" s="6"/>
      <c r="W18" s="6"/>
    </row>
    <row r="19" spans="2:23" ht="15" customHeight="1" x14ac:dyDescent="0.3">
      <c r="B19" s="8"/>
      <c r="C19" s="8"/>
      <c r="D19" s="8"/>
      <c r="E19" s="8"/>
      <c r="F19" s="8"/>
      <c r="G19" s="8"/>
      <c r="H19" s="8"/>
      <c r="I19" s="8"/>
      <c r="J19" s="6"/>
      <c r="O19" s="6"/>
      <c r="P19" s="6"/>
      <c r="Q19" s="6"/>
      <c r="R19" s="6"/>
      <c r="S19" s="6"/>
      <c r="T19" s="6"/>
      <c r="U19" s="6"/>
      <c r="V19" s="6"/>
      <c r="W19" s="6"/>
    </row>
    <row r="20" spans="2:23" ht="15" customHeight="1" x14ac:dyDescent="0.3">
      <c r="B20" s="6"/>
      <c r="C20" s="6"/>
      <c r="D20" s="6"/>
      <c r="E20" s="6"/>
      <c r="F20" s="6"/>
      <c r="G20" s="6"/>
      <c r="H20" s="6"/>
      <c r="I20" s="6"/>
      <c r="J20" s="6"/>
      <c r="V20" s="6"/>
      <c r="W20" s="6"/>
    </row>
    <row r="21" spans="2:23" ht="15" customHeight="1" x14ac:dyDescent="0.3">
      <c r="B21" s="6"/>
      <c r="C21" s="6"/>
      <c r="D21" s="6"/>
      <c r="E21" s="6"/>
      <c r="F21" s="6"/>
      <c r="G21" s="6"/>
      <c r="H21" s="6"/>
      <c r="I21" s="6"/>
      <c r="J21" s="6"/>
    </row>
    <row r="22" spans="2:23" ht="15" customHeight="1" x14ac:dyDescent="0.3">
      <c r="B22" s="6"/>
      <c r="C22" s="6"/>
      <c r="D22" s="6"/>
      <c r="E22" s="6"/>
      <c r="F22" s="6"/>
      <c r="G22" s="6"/>
      <c r="H22" s="6"/>
      <c r="I22" s="6"/>
      <c r="J22" s="6"/>
    </row>
    <row r="23" spans="2:23" ht="15" customHeight="1" x14ac:dyDescent="0.3">
      <c r="B23" s="6"/>
      <c r="C23" s="6"/>
      <c r="D23" s="6"/>
      <c r="E23" s="6"/>
      <c r="F23" s="6"/>
      <c r="G23" s="6"/>
      <c r="H23" s="6"/>
      <c r="I23" s="6"/>
      <c r="J23" s="6"/>
      <c r="V23" s="6"/>
      <c r="W23" s="6"/>
    </row>
    <row r="24" spans="2:23" ht="15" customHeight="1" x14ac:dyDescent="0.3">
      <c r="B24" s="6"/>
      <c r="C24" s="6"/>
      <c r="D24" s="6"/>
      <c r="E24" s="6"/>
      <c r="F24" s="6"/>
      <c r="G24" s="6"/>
      <c r="H24" s="6"/>
      <c r="I24" s="6"/>
      <c r="J24" s="6"/>
      <c r="V24" s="6"/>
      <c r="W24" s="6"/>
    </row>
    <row r="25" spans="2:23" ht="15" customHeight="1" x14ac:dyDescent="0.3">
      <c r="B25" s="6"/>
      <c r="C25" s="6"/>
      <c r="D25" s="6"/>
      <c r="E25" s="6"/>
      <c r="F25" s="6"/>
      <c r="G25" s="6"/>
      <c r="H25" s="6"/>
      <c r="I25" s="6"/>
      <c r="J25" s="6"/>
      <c r="V25" s="6"/>
      <c r="W25" s="6"/>
    </row>
    <row r="26" spans="2:23" ht="15" customHeight="1" x14ac:dyDescent="0.3">
      <c r="B26" s="6"/>
      <c r="C26" s="6"/>
      <c r="D26" s="6"/>
      <c r="E26" s="6"/>
      <c r="F26" s="6"/>
      <c r="G26" s="6"/>
      <c r="H26" s="6"/>
      <c r="I26" s="6"/>
      <c r="J26" s="6"/>
      <c r="V26" s="6"/>
      <c r="W26" s="6"/>
    </row>
    <row r="27" spans="2:23" ht="15" customHeight="1" x14ac:dyDescent="0.3">
      <c r="B27" s="6"/>
      <c r="C27" s="6"/>
      <c r="D27" s="6"/>
      <c r="E27" s="6"/>
      <c r="F27" s="6"/>
      <c r="G27" s="6"/>
      <c r="H27" s="6"/>
      <c r="I27" s="6"/>
      <c r="J27" s="6"/>
      <c r="V27" s="6"/>
      <c r="W27" s="6"/>
    </row>
    <row r="28" spans="2:23" ht="15" customHeight="1" x14ac:dyDescent="0.3">
      <c r="B28" s="6"/>
      <c r="C28" s="6"/>
      <c r="D28" s="6"/>
      <c r="E28" s="6"/>
      <c r="F28" s="6"/>
      <c r="G28" s="6"/>
      <c r="H28" s="6"/>
      <c r="I28" s="6"/>
      <c r="J28" s="6"/>
      <c r="V28" s="6"/>
      <c r="W28" s="6"/>
    </row>
    <row r="29" spans="2:23" ht="15" customHeight="1" x14ac:dyDescent="0.3">
      <c r="B29" s="6"/>
      <c r="C29" s="6"/>
      <c r="D29" s="6"/>
      <c r="E29" s="6"/>
      <c r="F29" s="6"/>
      <c r="G29" s="6"/>
      <c r="H29" s="6"/>
      <c r="I29" s="6"/>
      <c r="J29" s="6"/>
      <c r="V29" s="6"/>
      <c r="W29" s="6"/>
    </row>
    <row r="30" spans="2:23" ht="15" customHeight="1" x14ac:dyDescent="0.3">
      <c r="B30" s="6"/>
      <c r="C30" s="6"/>
      <c r="D30" s="6"/>
      <c r="E30" s="6"/>
      <c r="F30" s="6"/>
      <c r="G30" s="6"/>
      <c r="H30" s="6"/>
      <c r="I30" s="6"/>
      <c r="J30" s="6"/>
      <c r="V30" s="6"/>
      <c r="W30" s="6"/>
    </row>
    <row r="31" spans="2:23" ht="15" customHeight="1" x14ac:dyDescent="0.3">
      <c r="B31" s="30" t="s">
        <v>19</v>
      </c>
      <c r="C31" s="30"/>
      <c r="D31" s="30"/>
      <c r="E31" s="30"/>
      <c r="F31" s="30"/>
      <c r="G31" s="30"/>
      <c r="H31" s="30"/>
      <c r="I31" s="30"/>
      <c r="J31" s="6"/>
      <c r="V31" s="6"/>
      <c r="W31" s="6"/>
    </row>
    <row r="32" spans="2:23" ht="15" customHeight="1" x14ac:dyDescent="0.3">
      <c r="J32" s="6"/>
      <c r="V32" s="6"/>
      <c r="W32" s="6"/>
    </row>
    <row r="33" spans="2:23" ht="15" customHeight="1" x14ac:dyDescent="0.3">
      <c r="B33" s="9"/>
      <c r="C33" s="9"/>
      <c r="D33" s="9"/>
      <c r="E33" s="9"/>
      <c r="F33" s="9"/>
      <c r="G33" s="9"/>
      <c r="H33" s="9"/>
      <c r="I33" s="9"/>
      <c r="J33" s="6"/>
      <c r="V33" s="6"/>
      <c r="W33" s="6"/>
    </row>
    <row r="34" spans="2:23" ht="15" customHeight="1" x14ac:dyDescent="0.3">
      <c r="B34" s="9"/>
      <c r="C34" s="9"/>
      <c r="D34" s="9"/>
      <c r="E34" s="9"/>
      <c r="F34" s="9"/>
      <c r="G34" s="9"/>
      <c r="H34" s="9"/>
      <c r="I34" s="9"/>
      <c r="J34" s="6"/>
      <c r="V34" s="6"/>
      <c r="W34" s="6"/>
    </row>
    <row r="35" spans="2:23" ht="15" customHeight="1" x14ac:dyDescent="0.3">
      <c r="B35" s="9"/>
      <c r="C35" s="9"/>
      <c r="D35" s="9"/>
      <c r="E35" s="9"/>
      <c r="F35" s="9"/>
      <c r="G35" s="9"/>
      <c r="H35" s="9"/>
      <c r="I35" s="9"/>
      <c r="J35" s="6"/>
      <c r="V35" s="6"/>
      <c r="W35" s="6"/>
    </row>
    <row r="36" spans="2:23" ht="15" customHeight="1" x14ac:dyDescent="0.3">
      <c r="B36" s="9"/>
      <c r="C36" s="9"/>
      <c r="D36" s="9"/>
      <c r="E36" s="9"/>
      <c r="F36" s="9"/>
      <c r="G36" s="9"/>
      <c r="H36" s="9"/>
      <c r="I36" s="9"/>
      <c r="J36" s="6"/>
      <c r="V36" s="6"/>
      <c r="W36" s="6"/>
    </row>
    <row r="37" spans="2:23" ht="15" customHeight="1" x14ac:dyDescent="0.3">
      <c r="B37" s="9"/>
      <c r="C37" s="9"/>
      <c r="D37" s="9"/>
      <c r="E37" s="9"/>
      <c r="F37" s="9"/>
      <c r="G37" s="9"/>
      <c r="H37" s="9"/>
      <c r="I37" s="9"/>
      <c r="J37" s="6"/>
      <c r="V37" s="6"/>
      <c r="W37" s="6"/>
    </row>
    <row r="38" spans="2:23" ht="15" customHeight="1" x14ac:dyDescent="0.3">
      <c r="B38" s="9"/>
      <c r="C38" s="9"/>
      <c r="D38" s="9"/>
      <c r="E38" s="9"/>
      <c r="F38" s="9"/>
      <c r="G38" s="9"/>
      <c r="H38" s="9"/>
      <c r="I38" s="9"/>
      <c r="J38" s="6"/>
      <c r="V38" s="6"/>
      <c r="W38" s="6"/>
    </row>
    <row r="39" spans="2:23" ht="15" customHeight="1" x14ac:dyDescent="0.3">
      <c r="B39" s="9"/>
      <c r="C39" s="9"/>
      <c r="D39" s="9"/>
      <c r="E39" s="9"/>
      <c r="F39" s="9"/>
      <c r="G39" s="9"/>
      <c r="H39" s="9"/>
      <c r="I39" s="9"/>
      <c r="J39" s="6"/>
      <c r="V39" s="6"/>
      <c r="W39" s="6"/>
    </row>
    <row r="40" spans="2:23" ht="15" customHeight="1" x14ac:dyDescent="0.3">
      <c r="B40" s="6"/>
      <c r="C40" s="6"/>
      <c r="D40" s="6"/>
      <c r="E40" s="6"/>
      <c r="F40" s="6"/>
      <c r="G40" s="6"/>
      <c r="H40" s="6"/>
      <c r="I40" s="6"/>
      <c r="J40" s="6"/>
      <c r="V40" s="6"/>
      <c r="W40" s="6"/>
    </row>
    <row r="41" spans="2:23" ht="15" customHeight="1" x14ac:dyDescent="0.3">
      <c r="B41" s="30" t="s">
        <v>20</v>
      </c>
      <c r="C41" s="30"/>
      <c r="D41" s="30"/>
      <c r="E41" s="30"/>
      <c r="F41" s="30"/>
      <c r="G41" s="30"/>
      <c r="H41" s="30"/>
      <c r="I41" s="30"/>
      <c r="J41" s="6"/>
      <c r="V41" s="6"/>
      <c r="W41" s="6"/>
    </row>
    <row r="42" spans="2:23" ht="15" customHeight="1" x14ac:dyDescent="0.3">
      <c r="B42" s="23" t="s">
        <v>51</v>
      </c>
      <c r="C42" s="2"/>
    </row>
    <row r="43" spans="2:23" ht="15" customHeight="1" x14ac:dyDescent="0.3">
      <c r="B43" s="26"/>
      <c r="C43" s="26"/>
      <c r="D43" s="31" t="s">
        <v>12</v>
      </c>
      <c r="E43" s="41">
        <v>10</v>
      </c>
      <c r="F43" s="32" t="s">
        <v>44</v>
      </c>
      <c r="G43" s="26"/>
      <c r="H43" s="33"/>
      <c r="I43" s="33"/>
      <c r="J43" s="6"/>
      <c r="V43" s="6"/>
      <c r="W43" s="6"/>
    </row>
    <row r="44" spans="2:23" ht="15" customHeight="1" x14ac:dyDescent="0.3">
      <c r="B44" s="32"/>
      <c r="C44" s="32"/>
      <c r="D44" s="31" t="s">
        <v>42</v>
      </c>
      <c r="E44" s="41">
        <v>1</v>
      </c>
      <c r="F44" s="26" t="s">
        <v>44</v>
      </c>
      <c r="G44" s="26"/>
      <c r="H44" s="26"/>
      <c r="I44" s="26"/>
      <c r="M44" s="11"/>
      <c r="N44" s="3"/>
    </row>
    <row r="45" spans="2:23" s="3" customFormat="1" ht="15" customHeight="1" x14ac:dyDescent="0.35">
      <c r="B45" s="32"/>
      <c r="C45" s="32"/>
      <c r="D45" s="31" t="s">
        <v>32</v>
      </c>
      <c r="E45" s="41">
        <v>2</v>
      </c>
      <c r="F45" s="34" t="s">
        <v>44</v>
      </c>
      <c r="G45" s="32"/>
      <c r="H45" s="35"/>
      <c r="I45" s="31" t="s">
        <v>34</v>
      </c>
      <c r="J45" s="12"/>
      <c r="V45" s="12"/>
      <c r="W45" s="12"/>
    </row>
    <row r="46" spans="2:23" ht="15" customHeight="1" x14ac:dyDescent="0.3">
      <c r="B46" s="26"/>
      <c r="C46" s="26"/>
      <c r="D46" s="31" t="s">
        <v>13</v>
      </c>
      <c r="E46" s="41">
        <v>3</v>
      </c>
      <c r="F46" s="34" t="s">
        <v>44</v>
      </c>
      <c r="G46" s="26"/>
      <c r="H46" s="33"/>
      <c r="I46" s="33"/>
      <c r="J46" s="6"/>
      <c r="V46" s="6"/>
      <c r="W46" s="6"/>
    </row>
    <row r="47" spans="2:23" ht="15" customHeight="1" x14ac:dyDescent="0.3">
      <c r="B47" s="28"/>
      <c r="C47" s="28"/>
      <c r="D47" s="31" t="s">
        <v>14</v>
      </c>
      <c r="E47" s="41">
        <v>20</v>
      </c>
      <c r="F47" s="34" t="s">
        <v>44</v>
      </c>
      <c r="G47" s="26"/>
      <c r="H47" s="28"/>
      <c r="I47" s="28"/>
      <c r="J47" s="6"/>
      <c r="V47" s="6"/>
      <c r="W47" s="6"/>
    </row>
    <row r="48" spans="2:23" ht="15" customHeight="1" x14ac:dyDescent="0.3">
      <c r="B48" s="28"/>
      <c r="C48" s="28"/>
      <c r="D48" s="31" t="s">
        <v>15</v>
      </c>
      <c r="E48" s="41">
        <v>3</v>
      </c>
      <c r="F48" s="34" t="s">
        <v>44</v>
      </c>
      <c r="G48" s="26"/>
      <c r="H48" s="28"/>
      <c r="I48" s="28"/>
      <c r="J48" s="6"/>
      <c r="V48" s="6"/>
      <c r="W48" s="6"/>
    </row>
    <row r="49" spans="2:32" ht="15" customHeight="1" x14ac:dyDescent="0.3">
      <c r="B49" s="28"/>
      <c r="C49" s="28"/>
      <c r="D49" s="31" t="s">
        <v>70</v>
      </c>
      <c r="E49" s="41">
        <v>30</v>
      </c>
      <c r="F49" s="32" t="s">
        <v>0</v>
      </c>
      <c r="G49" s="26"/>
      <c r="H49" s="28"/>
      <c r="I49" s="28"/>
      <c r="J49" s="6"/>
      <c r="V49" s="6"/>
      <c r="W49" s="6"/>
    </row>
    <row r="50" spans="2:32" ht="15" customHeight="1" x14ac:dyDescent="0.3">
      <c r="B50" s="28"/>
      <c r="C50" s="28"/>
      <c r="D50" s="31" t="s">
        <v>71</v>
      </c>
      <c r="E50" s="42">
        <v>0.13</v>
      </c>
      <c r="F50" s="32" t="s">
        <v>43</v>
      </c>
      <c r="G50" s="26"/>
      <c r="H50" s="28"/>
      <c r="I50" s="36"/>
      <c r="J50" s="6"/>
      <c r="V50" s="6"/>
      <c r="W50" s="6"/>
    </row>
    <row r="51" spans="2:32" ht="15" customHeight="1" x14ac:dyDescent="0.3">
      <c r="B51" s="28"/>
      <c r="C51" s="28"/>
      <c r="D51" s="31" t="s">
        <v>72</v>
      </c>
      <c r="E51" s="43">
        <v>34</v>
      </c>
      <c r="F51" s="32" t="s">
        <v>0</v>
      </c>
      <c r="G51" s="26"/>
      <c r="H51" s="28"/>
      <c r="I51" s="28"/>
      <c r="J51" s="6"/>
      <c r="V51" s="6"/>
      <c r="W51" s="6"/>
    </row>
    <row r="52" spans="2:32" ht="15" customHeight="1" x14ac:dyDescent="0.3">
      <c r="B52" s="28"/>
      <c r="C52" s="28"/>
      <c r="D52" s="31" t="s">
        <v>73</v>
      </c>
      <c r="E52" s="41">
        <v>1.25</v>
      </c>
      <c r="F52" s="37"/>
      <c r="G52" s="26"/>
      <c r="H52" s="26"/>
      <c r="I52" s="25" t="s">
        <v>36</v>
      </c>
      <c r="J52" s="6"/>
      <c r="V52" s="6"/>
      <c r="W52" s="6"/>
    </row>
    <row r="53" spans="2:32" ht="15" customHeight="1" x14ac:dyDescent="0.3">
      <c r="B53" s="28"/>
      <c r="C53" s="28"/>
      <c r="D53" s="31" t="s">
        <v>74</v>
      </c>
      <c r="E53" s="41">
        <v>1.35</v>
      </c>
      <c r="F53" s="38" t="s">
        <v>8</v>
      </c>
      <c r="G53" s="26"/>
      <c r="H53" s="26"/>
      <c r="I53" s="25" t="s">
        <v>36</v>
      </c>
      <c r="J53" s="6"/>
      <c r="V53" s="6"/>
      <c r="W53" s="6"/>
    </row>
    <row r="54" spans="2:32" ht="15" customHeight="1" x14ac:dyDescent="0.3">
      <c r="B54" s="28"/>
      <c r="C54" s="28"/>
      <c r="D54" s="31" t="s">
        <v>75</v>
      </c>
      <c r="E54" s="41">
        <v>1.75</v>
      </c>
      <c r="F54" s="37"/>
      <c r="G54" s="26"/>
      <c r="H54" s="26"/>
      <c r="I54" s="25" t="s">
        <v>36</v>
      </c>
      <c r="J54" s="6"/>
      <c r="V54" s="6"/>
      <c r="W54" s="6"/>
    </row>
    <row r="55" spans="2:32" ht="15" customHeight="1" x14ac:dyDescent="0.3">
      <c r="B55" s="28"/>
      <c r="C55" s="28"/>
      <c r="D55" s="31" t="s">
        <v>76</v>
      </c>
      <c r="E55" s="41">
        <f>0.15</f>
        <v>0.15</v>
      </c>
      <c r="F55" s="32" t="s">
        <v>3</v>
      </c>
      <c r="G55" s="26"/>
      <c r="H55" s="28"/>
      <c r="I55" s="28"/>
      <c r="J55" s="6"/>
      <c r="V55" s="6"/>
      <c r="W55" s="6"/>
    </row>
    <row r="56" spans="2:32" ht="15" customHeight="1" x14ac:dyDescent="0.3">
      <c r="B56" s="28"/>
      <c r="C56" s="28"/>
      <c r="D56" s="31"/>
      <c r="E56" s="39"/>
      <c r="F56" s="32"/>
      <c r="G56" s="26"/>
      <c r="H56" s="28"/>
      <c r="I56" s="28"/>
      <c r="J56" s="6"/>
      <c r="V56" s="6"/>
      <c r="W56" s="6"/>
    </row>
    <row r="57" spans="2:32" s="3" customFormat="1" ht="15" customHeight="1" x14ac:dyDescent="0.35">
      <c r="B57" s="40" t="s">
        <v>77</v>
      </c>
      <c r="C57" s="40"/>
      <c r="D57" s="40"/>
      <c r="E57" s="40"/>
      <c r="F57" s="40"/>
      <c r="G57" s="40"/>
      <c r="H57" s="40"/>
      <c r="I57" s="40"/>
      <c r="J57" s="12"/>
      <c r="V57" s="12"/>
      <c r="W57" s="12"/>
    </row>
    <row r="58" spans="2:32" s="13" customFormat="1" ht="15" customHeight="1" x14ac:dyDescent="0.35">
      <c r="D58" s="4"/>
      <c r="K58" s="4"/>
      <c r="L58" s="4"/>
      <c r="M58" s="4"/>
      <c r="N58" s="4"/>
      <c r="O58" s="4"/>
      <c r="P58" s="4"/>
      <c r="Q58" s="4"/>
      <c r="R58" s="4"/>
      <c r="S58" s="4"/>
      <c r="T58" s="4"/>
      <c r="U58" s="4"/>
      <c r="Y58" s="4"/>
      <c r="Z58" s="4"/>
      <c r="AA58" s="4"/>
      <c r="AB58" s="4"/>
      <c r="AC58" s="4"/>
      <c r="AD58" s="4"/>
      <c r="AE58" s="4"/>
      <c r="AF58" s="4"/>
    </row>
    <row r="59" spans="2:32" s="13" customFormat="1" ht="15" customHeight="1" x14ac:dyDescent="0.35">
      <c r="D59" s="4"/>
      <c r="K59" s="4"/>
      <c r="L59" s="4"/>
      <c r="M59" s="4"/>
      <c r="N59" s="4"/>
      <c r="O59" s="4"/>
      <c r="P59" s="4"/>
      <c r="Q59" s="4"/>
      <c r="R59" s="4"/>
      <c r="S59" s="4"/>
      <c r="T59" s="4"/>
      <c r="U59" s="4"/>
      <c r="Y59" s="4"/>
      <c r="Z59" s="4"/>
      <c r="AA59" s="4"/>
      <c r="AB59" s="4"/>
      <c r="AC59" s="4"/>
      <c r="AD59" s="4"/>
      <c r="AE59" s="4"/>
      <c r="AF59" s="4"/>
    </row>
    <row r="60" spans="2:32" s="13" customFormat="1" ht="15" customHeight="1" x14ac:dyDescent="0.35">
      <c r="D60" s="4"/>
      <c r="K60" s="4"/>
      <c r="L60" s="4"/>
      <c r="M60" s="4"/>
      <c r="N60" s="4"/>
      <c r="O60" s="4"/>
      <c r="P60" s="4"/>
      <c r="Q60" s="4"/>
      <c r="R60" s="4"/>
      <c r="S60" s="4"/>
      <c r="T60" s="4"/>
      <c r="U60" s="4"/>
      <c r="Y60" s="4"/>
      <c r="Z60" s="4"/>
      <c r="AA60" s="4"/>
      <c r="AB60" s="4"/>
      <c r="AC60" s="4"/>
      <c r="AD60" s="4"/>
      <c r="AE60" s="4"/>
      <c r="AF60" s="4"/>
    </row>
    <row r="61" spans="2:32" s="13" customFormat="1" ht="15" customHeight="1" x14ac:dyDescent="0.35">
      <c r="D61" s="4"/>
      <c r="K61" s="4"/>
      <c r="L61" s="4"/>
      <c r="M61" s="4"/>
      <c r="N61" s="4"/>
      <c r="O61" s="4"/>
      <c r="P61" s="4"/>
      <c r="Q61" s="4"/>
      <c r="R61" s="4"/>
      <c r="S61" s="4"/>
      <c r="T61" s="4"/>
      <c r="U61" s="4"/>
      <c r="Y61" s="4"/>
      <c r="Z61" s="4"/>
      <c r="AA61" s="4"/>
      <c r="AB61" s="4"/>
      <c r="AC61" s="4"/>
      <c r="AD61" s="4"/>
      <c r="AE61" s="4"/>
      <c r="AF61" s="4"/>
    </row>
    <row r="62" spans="2:32" s="13" customFormat="1" ht="15" customHeight="1" x14ac:dyDescent="0.35">
      <c r="D62" s="4"/>
      <c r="K62" s="4"/>
      <c r="L62" s="4"/>
      <c r="M62" s="4"/>
      <c r="N62" s="4"/>
      <c r="O62" s="4"/>
      <c r="P62" s="4"/>
      <c r="Q62" s="4"/>
      <c r="R62" s="4"/>
      <c r="S62" s="4"/>
      <c r="T62" s="4"/>
      <c r="U62" s="4"/>
      <c r="Y62" s="4"/>
      <c r="Z62" s="4"/>
      <c r="AA62" s="4"/>
      <c r="AB62" s="4"/>
      <c r="AC62" s="4"/>
      <c r="AD62" s="4"/>
      <c r="AE62" s="4"/>
      <c r="AF62" s="4"/>
    </row>
    <row r="63" spans="2:32" s="13" customFormat="1" ht="15" customHeight="1" x14ac:dyDescent="0.35">
      <c r="D63" s="4"/>
      <c r="K63" s="4"/>
      <c r="L63" s="4"/>
      <c r="M63" s="4"/>
      <c r="N63" s="4"/>
      <c r="O63" s="4"/>
      <c r="P63" s="4"/>
      <c r="Q63" s="4"/>
      <c r="R63" s="4"/>
      <c r="S63" s="4"/>
      <c r="T63" s="4"/>
      <c r="U63" s="4"/>
    </row>
    <row r="64" spans="2:32" s="13" customFormat="1" ht="15" customHeight="1" x14ac:dyDescent="0.35">
      <c r="D64" s="4"/>
      <c r="K64" s="4"/>
      <c r="L64" s="4"/>
      <c r="M64" s="4"/>
      <c r="N64" s="4"/>
      <c r="O64" s="4"/>
      <c r="P64" s="4"/>
      <c r="Q64" s="4"/>
      <c r="R64" s="4"/>
      <c r="S64" s="4"/>
      <c r="T64" s="4"/>
      <c r="U64" s="4"/>
    </row>
    <row r="65" spans="2:23" s="13" customFormat="1" ht="15" customHeight="1" x14ac:dyDescent="0.35">
      <c r="D65" s="4"/>
      <c r="K65" s="4"/>
      <c r="L65" s="4"/>
      <c r="M65" s="4"/>
      <c r="N65" s="4"/>
      <c r="O65" s="4"/>
      <c r="P65" s="4"/>
      <c r="Q65" s="4"/>
      <c r="R65" s="4"/>
      <c r="S65" s="4"/>
      <c r="T65" s="4"/>
      <c r="U65" s="4"/>
    </row>
    <row r="66" spans="2:23" s="13" customFormat="1" ht="15" customHeight="1" x14ac:dyDescent="0.35">
      <c r="D66" s="4"/>
    </row>
    <row r="67" spans="2:23" s="13" customFormat="1" ht="15" customHeight="1" x14ac:dyDescent="0.35">
      <c r="D67" s="4"/>
    </row>
    <row r="68" spans="2:23" s="13" customFormat="1" ht="15" customHeight="1" x14ac:dyDescent="0.35">
      <c r="D68" s="4"/>
    </row>
    <row r="69" spans="2:23" s="13" customFormat="1" ht="15" customHeight="1" x14ac:dyDescent="0.35">
      <c r="D69" s="4"/>
    </row>
    <row r="70" spans="2:23" s="13" customFormat="1" ht="15" customHeight="1" x14ac:dyDescent="0.35">
      <c r="D70" s="4"/>
    </row>
    <row r="71" spans="2:23" s="13" customFormat="1" ht="15" customHeight="1" x14ac:dyDescent="0.35">
      <c r="D71" s="4"/>
    </row>
    <row r="72" spans="2:23" s="13" customFormat="1" ht="15" customHeight="1" x14ac:dyDescent="0.35">
      <c r="B72" s="30" t="s">
        <v>22</v>
      </c>
      <c r="C72" s="30"/>
      <c r="D72" s="30"/>
      <c r="E72" s="30"/>
      <c r="F72" s="30"/>
      <c r="G72" s="30"/>
      <c r="H72" s="30"/>
      <c r="I72" s="30"/>
    </row>
    <row r="73" spans="2:23" ht="15" customHeight="1" x14ac:dyDescent="0.3">
      <c r="B73" s="7"/>
      <c r="C73" s="7"/>
      <c r="H73" s="14"/>
      <c r="I73" s="14"/>
      <c r="J73" s="6"/>
      <c r="K73" s="6"/>
      <c r="L73" s="6"/>
      <c r="M73" s="6"/>
      <c r="N73" s="6"/>
      <c r="O73" s="6"/>
      <c r="P73" s="6"/>
      <c r="Q73" s="6"/>
      <c r="R73" s="6"/>
      <c r="S73" s="6"/>
      <c r="T73" s="6"/>
      <c r="U73" s="6"/>
      <c r="V73" s="6"/>
      <c r="W73" s="6"/>
    </row>
    <row r="74" spans="2:23" ht="15" customHeight="1" x14ac:dyDescent="0.3">
      <c r="B74" s="23" t="s">
        <v>52</v>
      </c>
      <c r="C74" s="15"/>
      <c r="Q74" s="16"/>
    </row>
    <row r="75" spans="2:23" ht="15" customHeight="1" x14ac:dyDescent="0.3">
      <c r="B75" s="27" t="s">
        <v>53</v>
      </c>
      <c r="C75" s="27"/>
      <c r="D75" s="26"/>
      <c r="E75" s="26"/>
      <c r="F75" s="26"/>
      <c r="G75" s="26"/>
      <c r="H75" s="26"/>
      <c r="I75" s="26"/>
    </row>
    <row r="76" spans="2:23" ht="60" customHeight="1" x14ac:dyDescent="0.3">
      <c r="B76" s="40" t="s">
        <v>78</v>
      </c>
      <c r="C76" s="40"/>
      <c r="D76" s="40"/>
      <c r="E76" s="40"/>
      <c r="F76" s="40"/>
      <c r="G76" s="40"/>
      <c r="H76" s="40"/>
      <c r="I76" s="26"/>
    </row>
    <row r="77" spans="2:23" ht="30" customHeight="1" x14ac:dyDescent="0.3">
      <c r="B77" s="26"/>
      <c r="C77" s="44" t="s">
        <v>79</v>
      </c>
      <c r="D77" s="44"/>
      <c r="E77" s="45"/>
      <c r="F77" s="26"/>
      <c r="G77" s="26"/>
      <c r="H77" s="46" t="s">
        <v>28</v>
      </c>
      <c r="I77" s="46"/>
    </row>
    <row r="78" spans="2:23" ht="15" customHeight="1" x14ac:dyDescent="0.3">
      <c r="B78" s="27"/>
      <c r="C78" s="27"/>
      <c r="D78" s="26"/>
      <c r="E78" s="47">
        <f>1-SIN(RADIANS(E51))</f>
        <v>0.4408070965292531</v>
      </c>
      <c r="F78" s="26"/>
      <c r="G78" s="26"/>
      <c r="H78" s="26"/>
      <c r="I78" s="26"/>
    </row>
    <row r="79" spans="2:23" ht="15" customHeight="1" x14ac:dyDescent="0.3">
      <c r="B79" s="26"/>
      <c r="C79" s="26"/>
      <c r="D79" s="31" t="s">
        <v>9</v>
      </c>
      <c r="E79" s="26"/>
      <c r="F79" s="26"/>
      <c r="G79" s="26"/>
      <c r="H79" s="48"/>
      <c r="I79" s="49" t="s">
        <v>34</v>
      </c>
      <c r="M79" s="17"/>
    </row>
    <row r="80" spans="2:23" ht="15" customHeight="1" x14ac:dyDescent="0.3">
      <c r="B80" s="26"/>
      <c r="C80" s="26"/>
      <c r="D80" s="26"/>
      <c r="E80" s="47">
        <f>E78*E50</f>
        <v>5.7304922548802907E-2</v>
      </c>
      <c r="F80" s="26" t="s">
        <v>3</v>
      </c>
      <c r="G80" s="32"/>
      <c r="H80" s="26"/>
      <c r="I80" s="26"/>
    </row>
    <row r="81" spans="2:23" ht="5.15" customHeight="1" x14ac:dyDescent="0.3">
      <c r="B81" s="26"/>
      <c r="C81" s="26"/>
      <c r="D81" s="26"/>
      <c r="E81" s="47"/>
      <c r="F81" s="26"/>
      <c r="G81" s="32"/>
      <c r="H81" s="26"/>
      <c r="I81" s="26"/>
    </row>
    <row r="82" spans="2:23" ht="15" customHeight="1" x14ac:dyDescent="0.3">
      <c r="B82" s="38" t="s">
        <v>45</v>
      </c>
      <c r="C82" s="26"/>
      <c r="D82" s="26"/>
      <c r="E82" s="47"/>
      <c r="F82" s="26"/>
      <c r="G82" s="32"/>
      <c r="H82" s="26"/>
      <c r="I82" s="26"/>
    </row>
    <row r="83" spans="2:23" ht="40" customHeight="1" x14ac:dyDescent="0.3">
      <c r="B83" s="26"/>
      <c r="C83" s="26"/>
      <c r="D83" s="31" t="s">
        <v>80</v>
      </c>
      <c r="E83" s="45"/>
      <c r="F83" s="32"/>
      <c r="G83" s="32"/>
      <c r="H83" s="32"/>
      <c r="I83" s="32"/>
      <c r="J83" s="3"/>
      <c r="M83" s="11"/>
      <c r="N83" s="3"/>
    </row>
    <row r="84" spans="2:23" ht="15" customHeight="1" x14ac:dyDescent="0.3">
      <c r="B84" s="26"/>
      <c r="C84" s="26"/>
      <c r="D84" s="31"/>
      <c r="E84" s="50">
        <f>E80*E47^2/24*(3*E46^2+(E43+4*E45)*(E43+2*E46))</f>
        <v>300.85084338121527</v>
      </c>
      <c r="F84" s="32" t="s">
        <v>1</v>
      </c>
      <c r="G84" s="32"/>
      <c r="H84" s="32"/>
      <c r="I84" s="32"/>
      <c r="J84" s="3"/>
      <c r="M84" s="11"/>
      <c r="N84" s="3"/>
    </row>
    <row r="85" spans="2:23" ht="40" customHeight="1" x14ac:dyDescent="0.3">
      <c r="B85" s="26"/>
      <c r="C85" s="26"/>
      <c r="D85" s="31" t="s">
        <v>81</v>
      </c>
      <c r="E85" s="45"/>
      <c r="F85" s="32"/>
      <c r="G85" s="32"/>
      <c r="H85" s="32"/>
      <c r="I85" s="32"/>
      <c r="J85" s="3"/>
      <c r="M85" s="11"/>
      <c r="N85" s="3"/>
    </row>
    <row r="86" spans="2:23" ht="15" customHeight="1" x14ac:dyDescent="0.3">
      <c r="B86" s="26"/>
      <c r="C86" s="26"/>
      <c r="D86" s="31"/>
      <c r="E86" s="50">
        <f>(E80*E47/12)*(2*E45*E46*E43+(E43^2+E46^2)*(E43+E46+2*E45))</f>
        <v>188.43768698131353</v>
      </c>
      <c r="F86" s="32" t="s">
        <v>1</v>
      </c>
      <c r="G86" s="32"/>
      <c r="H86" s="32"/>
      <c r="I86" s="32"/>
      <c r="J86" s="3"/>
      <c r="M86" s="18"/>
      <c r="N86" s="3"/>
    </row>
    <row r="87" spans="2:23" ht="40" customHeight="1" x14ac:dyDescent="0.3">
      <c r="B87" s="26"/>
      <c r="C87" s="26"/>
      <c r="D87" s="31" t="s">
        <v>82</v>
      </c>
      <c r="E87" s="50"/>
      <c r="F87" s="32"/>
      <c r="G87" s="32"/>
      <c r="H87" s="32"/>
      <c r="I87" s="32"/>
      <c r="J87" s="3"/>
      <c r="M87" s="11"/>
      <c r="N87" s="3"/>
    </row>
    <row r="88" spans="2:23" ht="15" customHeight="1" x14ac:dyDescent="0.3">
      <c r="B88" s="26"/>
      <c r="C88" s="26"/>
      <c r="D88" s="32"/>
      <c r="E88" s="51">
        <f>E80*E47/6*(E43^2+(E46+E43)*(E46+3*E45))</f>
        <v>41.450560643634098</v>
      </c>
      <c r="F88" s="32" t="s">
        <v>2</v>
      </c>
      <c r="G88" s="32"/>
      <c r="H88" s="32"/>
      <c r="I88" s="32"/>
      <c r="J88" s="3"/>
      <c r="M88" s="11"/>
      <c r="N88" s="3"/>
    </row>
    <row r="89" spans="2:23" ht="40" customHeight="1" x14ac:dyDescent="0.3">
      <c r="B89" s="26"/>
      <c r="C89" s="26"/>
      <c r="D89" s="52"/>
      <c r="E89" s="45"/>
      <c r="F89" s="26"/>
      <c r="G89" s="26"/>
      <c r="H89" s="26"/>
      <c r="I89" s="26"/>
      <c r="M89" s="11"/>
      <c r="N89" s="3"/>
    </row>
    <row r="90" spans="2:23" ht="15" customHeight="1" x14ac:dyDescent="0.3">
      <c r="B90" s="26"/>
      <c r="C90" s="26"/>
      <c r="D90" s="26"/>
      <c r="E90" s="53">
        <f>E84/E88</f>
        <v>7.2580645161290329</v>
      </c>
      <c r="F90" s="32" t="s">
        <v>46</v>
      </c>
      <c r="G90" s="26"/>
      <c r="H90" s="26"/>
      <c r="I90" s="26"/>
      <c r="M90" s="11"/>
      <c r="N90" s="3"/>
    </row>
    <row r="91" spans="2:23" ht="40" customHeight="1" x14ac:dyDescent="0.3">
      <c r="B91" s="26"/>
      <c r="C91" s="26"/>
      <c r="D91" s="26"/>
      <c r="E91" s="26"/>
      <c r="F91" s="26"/>
      <c r="G91" s="26"/>
      <c r="H91" s="26"/>
      <c r="I91" s="26"/>
      <c r="J91" s="3"/>
      <c r="M91" s="11"/>
      <c r="N91" s="3"/>
    </row>
    <row r="92" spans="2:23" ht="15" customHeight="1" x14ac:dyDescent="0.3">
      <c r="B92" s="26"/>
      <c r="C92" s="26"/>
      <c r="D92" s="26"/>
      <c r="E92" s="53">
        <f>E86/E88</f>
        <v>4.5460829493087553</v>
      </c>
      <c r="F92" s="32" t="s">
        <v>47</v>
      </c>
      <c r="G92" s="26"/>
      <c r="H92" s="26"/>
      <c r="I92" s="26"/>
      <c r="M92" s="11"/>
      <c r="N92" s="3"/>
    </row>
    <row r="93" spans="2:23" ht="5.15" customHeight="1" x14ac:dyDescent="0.3">
      <c r="B93" s="26"/>
      <c r="C93" s="26"/>
      <c r="D93" s="26"/>
      <c r="E93" s="47"/>
      <c r="F93" s="26"/>
      <c r="G93" s="32"/>
      <c r="H93" s="26"/>
      <c r="I93" s="26"/>
    </row>
    <row r="94" spans="2:23" ht="15" customHeight="1" x14ac:dyDescent="0.3">
      <c r="B94" s="38" t="s">
        <v>48</v>
      </c>
      <c r="C94" s="26"/>
      <c r="D94" s="38"/>
      <c r="E94" s="47"/>
      <c r="F94" s="26"/>
      <c r="G94" s="32"/>
      <c r="H94" s="26"/>
      <c r="I94" s="26"/>
    </row>
    <row r="95" spans="2:23" ht="60" customHeight="1" x14ac:dyDescent="0.3">
      <c r="B95" s="32"/>
      <c r="C95" s="32"/>
      <c r="D95" s="31" t="s">
        <v>11</v>
      </c>
      <c r="E95" s="26"/>
      <c r="F95" s="54" t="s">
        <v>62</v>
      </c>
      <c r="G95" s="54"/>
      <c r="H95" s="54"/>
      <c r="I95" s="54"/>
      <c r="J95" s="19"/>
      <c r="K95" s="19"/>
      <c r="L95" s="3"/>
      <c r="M95" s="3"/>
      <c r="N95" s="3"/>
      <c r="O95" s="3"/>
      <c r="P95" s="3"/>
      <c r="Q95" s="3"/>
      <c r="R95" s="3"/>
      <c r="S95" s="3"/>
      <c r="T95" s="3"/>
      <c r="U95" s="3"/>
      <c r="V95" s="3"/>
      <c r="W95" s="3"/>
    </row>
    <row r="96" spans="2:23" ht="15" customHeight="1" x14ac:dyDescent="0.3">
      <c r="B96" s="32"/>
      <c r="C96" s="32"/>
      <c r="D96" s="32"/>
      <c r="E96" s="55">
        <f>E45*E54/E53</f>
        <v>2.5925925925925926</v>
      </c>
      <c r="F96" s="32" t="s">
        <v>44</v>
      </c>
      <c r="G96" s="32"/>
      <c r="H96" s="32"/>
      <c r="I96" s="32"/>
      <c r="J96" s="3"/>
      <c r="K96" s="3"/>
      <c r="L96" s="3"/>
      <c r="M96" s="3"/>
      <c r="N96" s="3"/>
      <c r="O96" s="3"/>
      <c r="P96" s="3"/>
      <c r="Q96" s="3"/>
      <c r="R96" s="3"/>
      <c r="S96" s="3"/>
      <c r="T96" s="3"/>
      <c r="U96" s="3"/>
      <c r="V96" s="3"/>
      <c r="W96" s="3"/>
    </row>
    <row r="97" spans="2:23" ht="40" customHeight="1" x14ac:dyDescent="0.3">
      <c r="B97" s="32"/>
      <c r="C97" s="32"/>
      <c r="D97" s="31" t="s">
        <v>83</v>
      </c>
      <c r="E97" s="45"/>
      <c r="F97" s="32"/>
      <c r="G97" s="32"/>
      <c r="H97" s="32"/>
      <c r="I97" s="32"/>
      <c r="J97" s="3"/>
      <c r="K97" s="3"/>
      <c r="S97" s="3"/>
      <c r="T97" s="3"/>
      <c r="U97" s="3"/>
      <c r="V97" s="3"/>
      <c r="W97" s="3"/>
    </row>
    <row r="98" spans="2:23" ht="20.149999999999999" customHeight="1" x14ac:dyDescent="0.3">
      <c r="B98" s="32"/>
      <c r="C98" s="32"/>
      <c r="D98" s="31"/>
      <c r="E98" s="50">
        <f>E53*E80*E47^2/24*(3*E46^2+(E43+4*E96)*(E43+2*E46))</f>
        <v>455.04883913961919</v>
      </c>
      <c r="F98" s="32" t="s">
        <v>1</v>
      </c>
      <c r="G98" s="32"/>
      <c r="H98" s="32"/>
      <c r="I98" s="32"/>
      <c r="J98" s="3"/>
      <c r="K98" s="3"/>
      <c r="S98" s="3"/>
      <c r="T98" s="3"/>
      <c r="U98" s="3"/>
      <c r="V98" s="3"/>
      <c r="W98" s="3"/>
    </row>
    <row r="99" spans="2:23" ht="40" customHeight="1" x14ac:dyDescent="0.3">
      <c r="B99" s="32"/>
      <c r="C99" s="32"/>
      <c r="D99" s="31" t="s">
        <v>84</v>
      </c>
      <c r="E99" s="45"/>
      <c r="F99" s="32"/>
      <c r="G99" s="32"/>
      <c r="H99" s="32"/>
      <c r="I99" s="32"/>
      <c r="J99" s="3"/>
      <c r="K99" s="3"/>
      <c r="S99" s="3"/>
      <c r="T99" s="3"/>
      <c r="U99" s="3"/>
      <c r="V99" s="3"/>
      <c r="W99" s="3"/>
    </row>
    <row r="100" spans="2:23" ht="20.149999999999999" customHeight="1" x14ac:dyDescent="0.3">
      <c r="B100" s="32"/>
      <c r="C100" s="32"/>
      <c r="D100" s="31"/>
      <c r="E100" s="50">
        <f>E53*(E80*E47/12)*(2*E96*E46*E43+(E43^2+E46^2)*(E43+E46+2*E96))</f>
        <v>275.63190204952951</v>
      </c>
      <c r="F100" s="32" t="s">
        <v>1</v>
      </c>
      <c r="G100" s="32"/>
      <c r="H100" s="32"/>
      <c r="I100" s="32"/>
      <c r="J100" s="3"/>
      <c r="K100" s="3"/>
      <c r="S100" s="3"/>
      <c r="T100" s="3"/>
      <c r="U100" s="3"/>
      <c r="V100" s="3"/>
      <c r="W100" s="3"/>
    </row>
    <row r="101" spans="2:23" ht="40" customHeight="1" x14ac:dyDescent="0.3">
      <c r="B101" s="32"/>
      <c r="C101" s="32"/>
      <c r="D101" s="31" t="s">
        <v>85</v>
      </c>
      <c r="E101" s="50"/>
      <c r="F101" s="32"/>
      <c r="G101" s="32"/>
      <c r="H101" s="32"/>
      <c r="I101" s="32"/>
      <c r="J101" s="3"/>
      <c r="K101" s="3"/>
      <c r="S101" s="3"/>
      <c r="T101" s="3"/>
      <c r="U101" s="3"/>
      <c r="V101" s="3"/>
      <c r="W101" s="3"/>
    </row>
    <row r="102" spans="2:23" ht="15" customHeight="1" x14ac:dyDescent="0.3">
      <c r="B102" s="32"/>
      <c r="C102" s="32"/>
      <c r="D102" s="31"/>
      <c r="E102" s="51">
        <f>E53*E80*E47/6*(E43^2+(E46+E43)*(E46+3*E96))</f>
        <v>61.917968813981553</v>
      </c>
      <c r="F102" s="32" t="s">
        <v>2</v>
      </c>
      <c r="G102" s="32"/>
      <c r="H102" s="32"/>
      <c r="I102" s="32"/>
      <c r="J102" s="3"/>
      <c r="K102" s="3"/>
      <c r="S102" s="3"/>
      <c r="T102" s="3"/>
      <c r="U102" s="3"/>
      <c r="V102" s="3"/>
      <c r="W102" s="3"/>
    </row>
    <row r="103" spans="2:23" ht="40" customHeight="1" x14ac:dyDescent="0.3">
      <c r="B103" s="27"/>
      <c r="C103" s="27"/>
      <c r="D103" s="52"/>
      <c r="E103" s="45"/>
      <c r="F103" s="26"/>
      <c r="G103" s="26"/>
      <c r="H103" s="26"/>
      <c r="I103" s="26"/>
    </row>
    <row r="104" spans="2:23" ht="15" customHeight="1" x14ac:dyDescent="0.3">
      <c r="B104" s="27"/>
      <c r="C104" s="27"/>
      <c r="D104" s="26"/>
      <c r="E104" s="53">
        <f>E98/E102</f>
        <v>7.3492210396421411</v>
      </c>
      <c r="F104" s="32" t="s">
        <v>46</v>
      </c>
      <c r="G104" s="26"/>
      <c r="H104" s="26"/>
      <c r="I104" s="26"/>
    </row>
    <row r="105" spans="2:23" ht="40" customHeight="1" x14ac:dyDescent="0.3">
      <c r="B105" s="32"/>
      <c r="C105" s="32"/>
      <c r="D105" s="26"/>
      <c r="E105" s="26"/>
      <c r="F105" s="26"/>
      <c r="G105" s="26"/>
      <c r="H105" s="26"/>
      <c r="I105" s="26"/>
      <c r="J105" s="3"/>
      <c r="K105" s="3"/>
      <c r="S105" s="3"/>
      <c r="T105" s="3"/>
      <c r="U105" s="3"/>
      <c r="V105" s="3"/>
      <c r="W105" s="3"/>
    </row>
    <row r="106" spans="2:23" ht="15" customHeight="1" x14ac:dyDescent="0.3">
      <c r="B106" s="26"/>
      <c r="C106" s="26"/>
      <c r="D106" s="26"/>
      <c r="E106" s="53">
        <f>E100/E102</f>
        <v>4.451565633194507</v>
      </c>
      <c r="F106" s="32" t="s">
        <v>47</v>
      </c>
      <c r="G106" s="26"/>
      <c r="H106" s="26"/>
      <c r="I106" s="26"/>
    </row>
    <row r="107" spans="2:23" ht="15" customHeight="1" x14ac:dyDescent="0.3">
      <c r="B107" s="27" t="s">
        <v>10</v>
      </c>
      <c r="C107" s="27"/>
      <c r="D107" s="26"/>
      <c r="E107" s="53"/>
      <c r="F107" s="32"/>
      <c r="G107" s="26"/>
      <c r="H107" s="26"/>
      <c r="I107" s="26"/>
      <c r="M107" s="11"/>
      <c r="N107" s="3"/>
    </row>
    <row r="108" spans="2:23" ht="40" customHeight="1" x14ac:dyDescent="0.3">
      <c r="B108" s="32"/>
      <c r="C108" s="32"/>
      <c r="D108" s="26"/>
      <c r="E108" s="56" t="s">
        <v>86</v>
      </c>
      <c r="F108" s="26"/>
      <c r="G108" s="26"/>
      <c r="H108" s="26"/>
      <c r="I108" s="26"/>
      <c r="M108" s="11"/>
      <c r="N108" s="3"/>
    </row>
    <row r="109" spans="2:23" ht="15" customHeight="1" x14ac:dyDescent="0.3">
      <c r="B109" s="32"/>
      <c r="C109" s="32"/>
      <c r="D109" s="26"/>
      <c r="E109" s="26"/>
      <c r="F109" s="51">
        <f>E44*E43*E47*E55</f>
        <v>30</v>
      </c>
      <c r="G109" s="32" t="s">
        <v>2</v>
      </c>
      <c r="H109" s="26"/>
      <c r="I109" s="26"/>
      <c r="M109" s="11"/>
      <c r="N109" s="3"/>
    </row>
    <row r="110" spans="2:23" ht="40" customHeight="1" x14ac:dyDescent="0.3">
      <c r="B110" s="26"/>
      <c r="C110" s="26"/>
      <c r="D110" s="26"/>
      <c r="E110" s="56" t="s">
        <v>87</v>
      </c>
      <c r="F110" s="26"/>
      <c r="G110" s="26"/>
      <c r="H110" s="26"/>
      <c r="I110" s="26"/>
      <c r="M110" s="11"/>
      <c r="N110" s="3"/>
    </row>
    <row r="111" spans="2:23" ht="15" customHeight="1" x14ac:dyDescent="0.3">
      <c r="B111" s="32"/>
      <c r="C111" s="32"/>
      <c r="D111" s="26"/>
      <c r="E111" s="26"/>
      <c r="F111" s="51">
        <f>F109*E52</f>
        <v>37.5</v>
      </c>
      <c r="G111" s="32" t="s">
        <v>2</v>
      </c>
      <c r="H111" s="26"/>
      <c r="I111" s="26"/>
      <c r="M111" s="11"/>
      <c r="N111" s="3"/>
    </row>
    <row r="112" spans="2:23" ht="40" customHeight="1" x14ac:dyDescent="0.3">
      <c r="B112" s="26"/>
      <c r="C112" s="26"/>
      <c r="D112" s="26"/>
      <c r="E112" s="56" t="s">
        <v>88</v>
      </c>
      <c r="F112" s="26"/>
      <c r="G112" s="26"/>
      <c r="H112" s="26"/>
      <c r="I112" s="26"/>
      <c r="M112" s="11"/>
      <c r="N112" s="3"/>
    </row>
    <row r="113" spans="2:15" ht="15" customHeight="1" x14ac:dyDescent="0.3">
      <c r="B113" s="32"/>
      <c r="C113" s="32"/>
      <c r="D113" s="26"/>
      <c r="E113" s="26"/>
      <c r="F113" s="50">
        <f>F109*E47/2</f>
        <v>300</v>
      </c>
      <c r="G113" s="32" t="s">
        <v>1</v>
      </c>
      <c r="H113" s="26"/>
      <c r="I113" s="26"/>
      <c r="M113" s="11"/>
      <c r="N113" s="3"/>
    </row>
    <row r="114" spans="2:15" ht="40" customHeight="1" x14ac:dyDescent="0.3">
      <c r="B114" s="26"/>
      <c r="C114" s="26"/>
      <c r="D114" s="26"/>
      <c r="E114" s="56" t="s">
        <v>89</v>
      </c>
      <c r="F114" s="26"/>
      <c r="G114" s="26"/>
      <c r="H114" s="26"/>
      <c r="I114" s="26"/>
      <c r="M114" s="11"/>
      <c r="N114" s="3"/>
    </row>
    <row r="115" spans="2:15" ht="15" customHeight="1" x14ac:dyDescent="0.3">
      <c r="B115" s="26"/>
      <c r="C115" s="26"/>
      <c r="D115" s="26"/>
      <c r="E115" s="26"/>
      <c r="F115" s="50">
        <f>F109*E47/2*E52</f>
        <v>375</v>
      </c>
      <c r="G115" s="32" t="s">
        <v>1</v>
      </c>
      <c r="H115" s="26"/>
      <c r="I115" s="26"/>
      <c r="M115" s="11"/>
      <c r="N115" s="3"/>
    </row>
    <row r="116" spans="2:15" ht="15" customHeight="1" x14ac:dyDescent="0.3">
      <c r="B116" s="23" t="s">
        <v>54</v>
      </c>
      <c r="C116" s="57"/>
      <c r="D116" s="26"/>
      <c r="E116" s="53"/>
      <c r="F116" s="32"/>
      <c r="G116" s="26"/>
      <c r="H116" s="26"/>
      <c r="I116" s="26"/>
      <c r="M116" s="11"/>
      <c r="N116" s="3"/>
    </row>
    <row r="117" spans="2:15" ht="5.15" customHeight="1" x14ac:dyDescent="0.3">
      <c r="B117" s="26"/>
      <c r="C117" s="27"/>
      <c r="D117" s="26"/>
      <c r="E117" s="53"/>
      <c r="F117" s="32"/>
      <c r="G117" s="26"/>
      <c r="H117" s="26"/>
      <c r="I117" s="26"/>
      <c r="M117" s="11"/>
      <c r="N117" s="3"/>
    </row>
    <row r="118" spans="2:15" ht="15" customHeight="1" x14ac:dyDescent="0.3">
      <c r="B118" s="27" t="s">
        <v>29</v>
      </c>
      <c r="C118" s="27"/>
      <c r="D118" s="26"/>
      <c r="E118" s="53"/>
      <c r="F118" s="32"/>
      <c r="G118" s="26"/>
      <c r="H118" s="26"/>
      <c r="I118" s="26"/>
      <c r="M118" s="11"/>
      <c r="N118" s="3"/>
    </row>
    <row r="119" spans="2:15" ht="18" customHeight="1" x14ac:dyDescent="0.3">
      <c r="B119" s="26"/>
      <c r="C119" s="26"/>
      <c r="D119" s="31" t="s">
        <v>90</v>
      </c>
      <c r="E119" s="50">
        <f>E84</f>
        <v>300.85084338121527</v>
      </c>
      <c r="F119" s="32" t="s">
        <v>1</v>
      </c>
      <c r="G119" s="26"/>
      <c r="H119" s="26"/>
      <c r="I119" s="26"/>
      <c r="L119" s="10"/>
      <c r="M119" s="18"/>
      <c r="N119" s="3"/>
    </row>
    <row r="120" spans="2:15" ht="18" customHeight="1" x14ac:dyDescent="0.3">
      <c r="B120" s="26"/>
      <c r="C120" s="26"/>
      <c r="D120" s="31" t="s">
        <v>91</v>
      </c>
      <c r="E120" s="26"/>
      <c r="F120" s="26"/>
      <c r="G120" s="26"/>
      <c r="H120" s="26"/>
      <c r="I120" s="26"/>
      <c r="L120" s="10"/>
      <c r="M120" s="18"/>
      <c r="N120" s="3"/>
    </row>
    <row r="121" spans="2:15" ht="18" customHeight="1" x14ac:dyDescent="0.3">
      <c r="B121" s="26"/>
      <c r="C121" s="26"/>
      <c r="D121" s="31"/>
      <c r="E121" s="51">
        <f>E119/H</f>
        <v>30.085084338121526</v>
      </c>
      <c r="F121" s="32" t="s">
        <v>18</v>
      </c>
      <c r="G121" s="26"/>
      <c r="H121" s="26"/>
      <c r="I121" s="26"/>
      <c r="L121" s="10"/>
      <c r="M121" s="18"/>
      <c r="N121" s="3"/>
    </row>
    <row r="122" spans="2:15" ht="5.15" customHeight="1" x14ac:dyDescent="0.3">
      <c r="B122" s="26"/>
      <c r="C122" s="26"/>
      <c r="D122" s="31"/>
      <c r="E122" s="50"/>
      <c r="F122" s="32"/>
      <c r="G122" s="26"/>
      <c r="H122" s="26"/>
      <c r="I122" s="26"/>
      <c r="M122" s="11"/>
      <c r="N122" s="3"/>
    </row>
    <row r="123" spans="2:15" ht="18" customHeight="1" x14ac:dyDescent="0.3">
      <c r="B123" s="26"/>
      <c r="C123" s="26"/>
      <c r="D123" s="31" t="s">
        <v>92</v>
      </c>
      <c r="E123" s="50">
        <f>E98</f>
        <v>455.04883913961919</v>
      </c>
      <c r="F123" s="32" t="s">
        <v>1</v>
      </c>
      <c r="G123" s="26"/>
      <c r="H123" s="26"/>
      <c r="I123" s="26"/>
      <c r="L123" s="10"/>
      <c r="M123" s="18"/>
      <c r="N123" s="3"/>
    </row>
    <row r="124" spans="2:15" ht="18" customHeight="1" x14ac:dyDescent="0.3">
      <c r="B124" s="26"/>
      <c r="C124" s="26"/>
      <c r="D124" s="31" t="s">
        <v>93</v>
      </c>
      <c r="E124" s="26"/>
      <c r="F124" s="26"/>
      <c r="G124" s="26"/>
      <c r="H124" s="26"/>
      <c r="I124" s="26"/>
      <c r="L124" s="10"/>
      <c r="M124" s="18"/>
      <c r="N124" s="3"/>
    </row>
    <row r="125" spans="2:15" ht="18" customHeight="1" x14ac:dyDescent="0.3">
      <c r="B125" s="26"/>
      <c r="C125" s="26"/>
      <c r="D125" s="31"/>
      <c r="E125" s="51">
        <f>E123/H</f>
        <v>45.504883913961919</v>
      </c>
      <c r="F125" s="32" t="s">
        <v>55</v>
      </c>
      <c r="G125" s="26"/>
      <c r="H125" s="26"/>
      <c r="I125" s="26"/>
      <c r="L125" s="10"/>
      <c r="M125" s="18"/>
      <c r="N125" s="3"/>
    </row>
    <row r="126" spans="2:15" ht="5.15" customHeight="1" x14ac:dyDescent="0.3">
      <c r="B126" s="26"/>
      <c r="C126" s="26"/>
      <c r="D126" s="31"/>
      <c r="E126" s="51"/>
      <c r="F126" s="32"/>
      <c r="G126" s="26"/>
      <c r="H126" s="26"/>
      <c r="I126" s="26"/>
      <c r="L126" s="10"/>
      <c r="M126" s="18"/>
      <c r="N126" s="3"/>
    </row>
    <row r="127" spans="2:15" ht="80.150000000000006" customHeight="1" x14ac:dyDescent="0.3">
      <c r="B127" s="40" t="s">
        <v>63</v>
      </c>
      <c r="C127" s="40"/>
      <c r="D127" s="40"/>
      <c r="E127" s="40"/>
      <c r="F127" s="40"/>
      <c r="G127" s="40"/>
      <c r="H127" s="40"/>
      <c r="I127" s="40"/>
      <c r="M127" s="11"/>
      <c r="N127" s="3"/>
      <c r="O127" s="3"/>
    </row>
    <row r="128" spans="2:15" ht="18" customHeight="1" x14ac:dyDescent="0.3">
      <c r="B128" s="58"/>
      <c r="C128" s="26"/>
      <c r="D128" s="31"/>
      <c r="E128" s="50"/>
      <c r="F128" s="32"/>
      <c r="G128" s="26"/>
      <c r="H128" s="26"/>
      <c r="I128" s="26"/>
      <c r="M128" s="11"/>
      <c r="N128" s="3"/>
    </row>
    <row r="129" spans="2:20" ht="18" customHeight="1" x14ac:dyDescent="0.3">
      <c r="B129" s="26"/>
      <c r="C129" s="58"/>
      <c r="D129" s="26"/>
      <c r="E129" s="50"/>
      <c r="F129" s="32"/>
      <c r="G129" s="26"/>
      <c r="H129" s="26"/>
      <c r="I129" s="26"/>
      <c r="M129" s="11"/>
      <c r="N129" s="3"/>
    </row>
    <row r="130" spans="2:20" ht="15" customHeight="1" x14ac:dyDescent="0.3">
      <c r="B130" s="26"/>
      <c r="C130" s="26"/>
      <c r="D130" s="58"/>
      <c r="E130" s="50"/>
      <c r="F130" s="32"/>
      <c r="G130" s="26"/>
      <c r="H130" s="26"/>
      <c r="I130" s="26"/>
      <c r="M130" s="11"/>
      <c r="N130" s="3"/>
    </row>
    <row r="131" spans="2:20" ht="15" customHeight="1" x14ac:dyDescent="0.3">
      <c r="B131" s="26"/>
      <c r="C131" s="26"/>
      <c r="D131" s="58"/>
      <c r="E131" s="50"/>
      <c r="F131" s="32"/>
      <c r="G131" s="26"/>
      <c r="H131" s="26"/>
      <c r="I131" s="26"/>
      <c r="M131" s="11"/>
      <c r="N131" s="3"/>
    </row>
    <row r="132" spans="2:20" ht="15" customHeight="1" x14ac:dyDescent="0.3">
      <c r="B132" s="26"/>
      <c r="C132" s="59"/>
      <c r="D132" s="59"/>
      <c r="E132" s="59"/>
      <c r="F132" s="32"/>
      <c r="G132" s="26"/>
      <c r="H132" s="26"/>
      <c r="I132" s="26"/>
      <c r="M132" s="11"/>
      <c r="N132" s="3"/>
    </row>
    <row r="133" spans="2:20" ht="15" customHeight="1" x14ac:dyDescent="0.3">
      <c r="B133" s="30" t="s">
        <v>21</v>
      </c>
      <c r="C133" s="30"/>
      <c r="D133" s="30"/>
      <c r="E133" s="30"/>
      <c r="F133" s="30"/>
      <c r="G133" s="30"/>
      <c r="H133" s="30"/>
      <c r="I133" s="30"/>
      <c r="M133" s="21"/>
      <c r="N133" s="21"/>
      <c r="O133" s="21"/>
      <c r="P133" s="21"/>
      <c r="Q133" s="21"/>
      <c r="R133" s="21"/>
      <c r="S133" s="21"/>
      <c r="T133" s="21"/>
    </row>
    <row r="134" spans="2:20" ht="5.15" customHeight="1" x14ac:dyDescent="0.3">
      <c r="B134" s="60"/>
      <c r="C134" s="60"/>
      <c r="D134" s="60"/>
      <c r="E134" s="60"/>
      <c r="F134" s="60"/>
      <c r="G134" s="60"/>
      <c r="H134" s="60"/>
      <c r="I134" s="60"/>
      <c r="M134" s="11"/>
      <c r="N134" s="3"/>
    </row>
    <row r="135" spans="2:20" ht="15" customHeight="1" x14ac:dyDescent="0.3">
      <c r="B135" s="27" t="s">
        <v>30</v>
      </c>
      <c r="C135" s="27"/>
      <c r="D135" s="26"/>
      <c r="E135" s="53"/>
      <c r="F135" s="32"/>
      <c r="G135" s="26"/>
      <c r="H135" s="26"/>
      <c r="I135" s="26"/>
      <c r="M135" s="11"/>
      <c r="N135" s="3"/>
    </row>
    <row r="136" spans="2:20" ht="15" customHeight="1" x14ac:dyDescent="0.3">
      <c r="B136" s="26"/>
      <c r="C136" s="59"/>
      <c r="D136" s="59"/>
      <c r="E136" s="59"/>
      <c r="F136" s="32"/>
      <c r="G136" s="26"/>
      <c r="H136" s="26"/>
      <c r="I136" s="26"/>
      <c r="M136" s="11"/>
      <c r="N136" s="3"/>
    </row>
    <row r="137" spans="2:20" ht="18" customHeight="1" x14ac:dyDescent="0.3">
      <c r="B137" s="26"/>
      <c r="C137" s="59"/>
      <c r="D137" s="31" t="s">
        <v>94</v>
      </c>
      <c r="E137" s="50">
        <f>F113</f>
        <v>300</v>
      </c>
      <c r="F137" s="32" t="s">
        <v>1</v>
      </c>
      <c r="G137" s="26"/>
      <c r="H137" s="26"/>
      <c r="I137" s="26"/>
      <c r="M137" s="11"/>
      <c r="N137" s="3"/>
    </row>
    <row r="138" spans="2:20" ht="18" customHeight="1" x14ac:dyDescent="0.3">
      <c r="B138" s="26"/>
      <c r="C138" s="59"/>
      <c r="D138" s="31" t="s">
        <v>95</v>
      </c>
      <c r="E138" s="50">
        <f>F115</f>
        <v>375</v>
      </c>
      <c r="F138" s="32" t="s">
        <v>1</v>
      </c>
      <c r="G138" s="26"/>
      <c r="H138" s="26"/>
      <c r="I138" s="26"/>
      <c r="M138" s="11"/>
      <c r="N138" s="3"/>
    </row>
    <row r="139" spans="2:20" ht="5.15" customHeight="1" x14ac:dyDescent="0.3">
      <c r="B139" s="26"/>
      <c r="C139" s="59"/>
      <c r="D139" s="31"/>
      <c r="E139" s="50"/>
      <c r="F139" s="32"/>
      <c r="G139" s="26"/>
      <c r="H139" s="26"/>
      <c r="I139" s="26"/>
      <c r="M139" s="11"/>
      <c r="N139" s="3"/>
    </row>
    <row r="140" spans="2:20" ht="60" customHeight="1" x14ac:dyDescent="0.3">
      <c r="B140" s="40" t="s">
        <v>56</v>
      </c>
      <c r="C140" s="40"/>
      <c r="D140" s="40"/>
      <c r="E140" s="40"/>
      <c r="F140" s="40"/>
      <c r="G140" s="40"/>
      <c r="H140" s="40"/>
      <c r="I140" s="40"/>
      <c r="M140" s="11"/>
      <c r="N140" s="3"/>
      <c r="O140" s="3"/>
    </row>
    <row r="141" spans="2:20" ht="15" customHeight="1" x14ac:dyDescent="0.3">
      <c r="B141" s="34"/>
      <c r="C141" s="34"/>
      <c r="D141" s="34"/>
      <c r="E141" s="34"/>
      <c r="F141" s="34"/>
      <c r="G141" s="34"/>
      <c r="H141" s="34"/>
      <c r="I141" s="34"/>
      <c r="M141" s="11"/>
      <c r="N141" s="3"/>
      <c r="O141" s="3"/>
    </row>
    <row r="142" spans="2:20" ht="15" customHeight="1" x14ac:dyDescent="0.3">
      <c r="B142" s="34"/>
      <c r="C142" s="34"/>
      <c r="D142" s="34"/>
      <c r="E142" s="34"/>
      <c r="F142" s="34"/>
      <c r="G142" s="34"/>
      <c r="H142" s="34"/>
      <c r="I142" s="34"/>
      <c r="M142" s="11"/>
      <c r="N142" s="3"/>
      <c r="O142" s="3"/>
    </row>
    <row r="143" spans="2:20" ht="15" customHeight="1" x14ac:dyDescent="0.3">
      <c r="B143" s="34"/>
      <c r="C143" s="34"/>
      <c r="D143" s="34"/>
      <c r="E143" s="34"/>
      <c r="F143" s="34"/>
      <c r="G143" s="34"/>
      <c r="H143" s="34"/>
      <c r="I143" s="34"/>
      <c r="M143" s="11"/>
      <c r="N143" s="3"/>
      <c r="O143" s="3"/>
    </row>
    <row r="144" spans="2:20" ht="15" customHeight="1" x14ac:dyDescent="0.3">
      <c r="B144" s="34"/>
      <c r="C144" s="34"/>
      <c r="D144" s="34"/>
      <c r="E144" s="34"/>
      <c r="F144" s="34"/>
      <c r="G144" s="34"/>
      <c r="H144" s="34"/>
      <c r="I144" s="34"/>
      <c r="M144" s="11"/>
      <c r="N144" s="3"/>
      <c r="O144" s="3"/>
    </row>
    <row r="145" spans="2:15" ht="15" customHeight="1" x14ac:dyDescent="0.3">
      <c r="B145" s="34"/>
      <c r="C145" s="34"/>
      <c r="D145" s="34"/>
      <c r="E145" s="34"/>
      <c r="F145" s="34"/>
      <c r="G145" s="34"/>
      <c r="H145" s="34"/>
      <c r="I145" s="34"/>
      <c r="M145" s="11"/>
      <c r="N145" s="3"/>
      <c r="O145" s="3"/>
    </row>
    <row r="146" spans="2:15" ht="15" customHeight="1" x14ac:dyDescent="0.3">
      <c r="B146" s="34"/>
      <c r="C146" s="34"/>
      <c r="D146" s="34"/>
      <c r="E146" s="34"/>
      <c r="F146" s="34"/>
      <c r="G146" s="34"/>
      <c r="H146" s="34"/>
      <c r="I146" s="34"/>
      <c r="M146" s="11"/>
      <c r="N146" s="3"/>
      <c r="O146" s="3"/>
    </row>
    <row r="147" spans="2:15" ht="15" customHeight="1" x14ac:dyDescent="0.3">
      <c r="B147" s="34"/>
      <c r="C147" s="34"/>
      <c r="D147" s="34"/>
      <c r="E147" s="34"/>
      <c r="F147" s="34"/>
      <c r="G147" s="34"/>
      <c r="H147" s="34"/>
      <c r="I147" s="34"/>
      <c r="M147" s="11"/>
      <c r="N147" s="3"/>
      <c r="O147" s="3"/>
    </row>
    <row r="148" spans="2:15" ht="15" customHeight="1" x14ac:dyDescent="0.3">
      <c r="B148" s="34"/>
      <c r="C148" s="34"/>
      <c r="D148" s="34"/>
      <c r="E148" s="34"/>
      <c r="F148" s="34"/>
      <c r="G148" s="34"/>
      <c r="H148" s="34"/>
      <c r="I148" s="34"/>
      <c r="M148" s="11"/>
      <c r="N148" s="3"/>
      <c r="O148" s="3"/>
    </row>
    <row r="149" spans="2:15" ht="15" customHeight="1" x14ac:dyDescent="0.3">
      <c r="B149" s="34"/>
      <c r="C149" s="34"/>
      <c r="D149" s="34"/>
      <c r="E149" s="34"/>
      <c r="F149" s="34"/>
      <c r="G149" s="34"/>
      <c r="H149" s="34"/>
      <c r="I149" s="34"/>
      <c r="M149" s="11"/>
      <c r="N149" s="3"/>
      <c r="O149" s="3"/>
    </row>
    <row r="150" spans="2:15" ht="15" customHeight="1" x14ac:dyDescent="0.3">
      <c r="B150" s="34"/>
      <c r="C150" s="34"/>
      <c r="D150" s="34"/>
      <c r="E150" s="34"/>
      <c r="F150" s="34"/>
      <c r="G150" s="34"/>
      <c r="H150" s="34"/>
      <c r="I150" s="34"/>
      <c r="M150" s="11"/>
      <c r="N150" s="3"/>
      <c r="O150" s="3"/>
    </row>
    <row r="151" spans="2:15" ht="15" customHeight="1" x14ac:dyDescent="0.3">
      <c r="B151" s="30" t="s">
        <v>31</v>
      </c>
      <c r="C151" s="30"/>
      <c r="D151" s="30"/>
      <c r="E151" s="30"/>
      <c r="F151" s="30"/>
      <c r="G151" s="30"/>
      <c r="H151" s="30"/>
      <c r="I151" s="30"/>
      <c r="M151" s="11"/>
      <c r="N151" s="3"/>
      <c r="O151" s="3"/>
    </row>
    <row r="152" spans="2:15" ht="5.15" customHeight="1" x14ac:dyDescent="0.3">
      <c r="B152" s="60"/>
      <c r="C152" s="60"/>
      <c r="D152" s="60"/>
      <c r="E152" s="60"/>
      <c r="F152" s="60"/>
      <c r="G152" s="60"/>
      <c r="H152" s="60"/>
      <c r="I152" s="60"/>
      <c r="M152" s="11"/>
      <c r="N152" s="3"/>
    </row>
    <row r="153" spans="2:15" ht="15" customHeight="1" x14ac:dyDescent="0.3">
      <c r="B153" s="27" t="s">
        <v>38</v>
      </c>
      <c r="C153" s="27"/>
      <c r="D153" s="26"/>
      <c r="E153" s="53"/>
      <c r="F153" s="32"/>
      <c r="G153" s="26"/>
      <c r="H153" s="26"/>
      <c r="I153" s="26"/>
      <c r="M153" s="11"/>
      <c r="N153" s="3"/>
    </row>
    <row r="154" spans="2:15" ht="46.5" customHeight="1" x14ac:dyDescent="0.3">
      <c r="B154" s="40" t="s">
        <v>68</v>
      </c>
      <c r="C154" s="40"/>
      <c r="D154" s="40"/>
      <c r="E154" s="40"/>
      <c r="F154" s="40"/>
      <c r="G154" s="40"/>
      <c r="H154" s="40"/>
      <c r="I154" s="40"/>
      <c r="M154" s="11"/>
      <c r="N154" s="3"/>
    </row>
    <row r="155" spans="2:15" ht="18" customHeight="1" x14ac:dyDescent="0.3">
      <c r="B155" s="23" t="s">
        <v>57</v>
      </c>
      <c r="C155" s="27"/>
      <c r="D155" s="26"/>
      <c r="E155" s="26"/>
      <c r="F155" s="26"/>
      <c r="G155" s="26"/>
      <c r="H155" s="26"/>
      <c r="I155" s="26"/>
      <c r="M155" s="11"/>
      <c r="N155" s="3"/>
    </row>
    <row r="156" spans="2:15" ht="4" customHeight="1" x14ac:dyDescent="0.3">
      <c r="B156" s="27"/>
      <c r="C156" s="27"/>
      <c r="D156" s="26"/>
      <c r="E156" s="26"/>
      <c r="F156" s="26"/>
      <c r="G156" s="26"/>
      <c r="H156" s="26"/>
      <c r="I156" s="26"/>
      <c r="M156" s="11"/>
      <c r="N156" s="3"/>
    </row>
    <row r="157" spans="2:15" ht="60" customHeight="1" x14ac:dyDescent="0.3">
      <c r="B157" s="24" t="s">
        <v>64</v>
      </c>
      <c r="C157" s="24"/>
      <c r="D157" s="24"/>
      <c r="E157" s="24"/>
      <c r="F157" s="24"/>
      <c r="G157" s="24"/>
      <c r="H157" s="24"/>
      <c r="I157" s="24"/>
      <c r="M157" s="11"/>
      <c r="N157" s="3"/>
    </row>
    <row r="158" spans="2:15" ht="15" customHeight="1" x14ac:dyDescent="0.3">
      <c r="B158" s="28"/>
      <c r="C158" s="28"/>
      <c r="D158" s="28"/>
      <c r="E158" s="28"/>
      <c r="F158" s="28"/>
      <c r="G158" s="28"/>
      <c r="H158" s="28"/>
      <c r="I158" s="28"/>
      <c r="M158" s="11"/>
      <c r="N158" s="3"/>
    </row>
    <row r="159" spans="2:15" ht="15" customHeight="1" x14ac:dyDescent="0.3">
      <c r="B159" s="26"/>
      <c r="C159" s="28"/>
      <c r="D159" s="25" t="s">
        <v>35</v>
      </c>
      <c r="E159" s="26"/>
      <c r="F159" s="26"/>
      <c r="G159" s="26"/>
      <c r="H159" s="28"/>
      <c r="I159" s="28"/>
      <c r="M159" s="11"/>
      <c r="N159" s="3"/>
    </row>
    <row r="160" spans="2:15" ht="15" customHeight="1" x14ac:dyDescent="0.3">
      <c r="B160" s="28"/>
      <c r="C160" s="28"/>
      <c r="D160" s="28"/>
      <c r="E160" s="53">
        <f>A/COS(RADIANS(30))</f>
        <v>3.4641016151377544</v>
      </c>
      <c r="F160" s="28" t="s">
        <v>44</v>
      </c>
      <c r="G160" s="26"/>
      <c r="H160" s="28"/>
      <c r="I160" s="28"/>
      <c r="M160" s="11"/>
      <c r="N160" s="3"/>
    </row>
    <row r="161" spans="2:14" ht="15" customHeight="1" x14ac:dyDescent="0.3">
      <c r="B161" s="28"/>
      <c r="C161" s="28"/>
      <c r="D161" s="28"/>
      <c r="E161" s="28"/>
      <c r="F161" s="28"/>
      <c r="G161" s="28"/>
      <c r="H161" s="28"/>
      <c r="I161" s="28"/>
      <c r="M161" s="11"/>
      <c r="N161" s="3"/>
    </row>
    <row r="162" spans="2:14" ht="15" customHeight="1" x14ac:dyDescent="0.3">
      <c r="B162" s="28"/>
      <c r="C162" s="28"/>
      <c r="D162" s="28"/>
      <c r="E162" s="28"/>
      <c r="F162" s="28"/>
      <c r="G162" s="28"/>
      <c r="H162" s="28"/>
      <c r="I162" s="28"/>
      <c r="M162" s="11"/>
      <c r="N162" s="3"/>
    </row>
    <row r="163" spans="2:14" ht="15" customHeight="1" x14ac:dyDescent="0.3">
      <c r="B163" s="28"/>
      <c r="C163" s="28"/>
      <c r="D163" s="28"/>
      <c r="E163" s="28"/>
      <c r="F163" s="28"/>
      <c r="G163" s="28"/>
      <c r="H163" s="28"/>
      <c r="I163" s="28"/>
      <c r="M163" s="11"/>
      <c r="N163" s="3"/>
    </row>
    <row r="164" spans="2:14" ht="15" customHeight="1" x14ac:dyDescent="0.3">
      <c r="B164" s="28"/>
      <c r="C164" s="28"/>
      <c r="D164" s="28"/>
      <c r="E164" s="28"/>
      <c r="F164" s="28"/>
      <c r="G164" s="28"/>
      <c r="H164" s="28"/>
      <c r="I164" s="28"/>
      <c r="M164" s="11"/>
      <c r="N164" s="3"/>
    </row>
    <row r="165" spans="2:14" ht="15" customHeight="1" x14ac:dyDescent="0.3">
      <c r="B165" s="28"/>
      <c r="C165" s="28"/>
      <c r="D165" s="28"/>
      <c r="E165" s="28"/>
      <c r="F165" s="28"/>
      <c r="G165" s="28"/>
      <c r="H165" s="28"/>
      <c r="I165" s="28"/>
      <c r="M165" s="11"/>
      <c r="N165" s="3"/>
    </row>
    <row r="166" spans="2:14" ht="15" customHeight="1" x14ac:dyDescent="0.3">
      <c r="B166" s="28"/>
      <c r="C166" s="28"/>
      <c r="D166" s="28"/>
      <c r="E166" s="28"/>
      <c r="F166" s="28"/>
      <c r="G166" s="28"/>
      <c r="H166" s="28"/>
      <c r="I166" s="28"/>
      <c r="M166" s="11"/>
      <c r="N166" s="3"/>
    </row>
    <row r="167" spans="2:14" ht="15" customHeight="1" x14ac:dyDescent="0.3">
      <c r="B167" s="28"/>
      <c r="C167" s="28"/>
      <c r="D167" s="28"/>
      <c r="E167" s="28"/>
      <c r="F167" s="28"/>
      <c r="G167" s="28"/>
      <c r="H167" s="28"/>
      <c r="I167" s="28"/>
      <c r="M167" s="11"/>
      <c r="N167" s="3"/>
    </row>
    <row r="168" spans="2:14" ht="15" customHeight="1" x14ac:dyDescent="0.3">
      <c r="B168" s="28"/>
      <c r="C168" s="28"/>
      <c r="D168" s="28"/>
      <c r="E168" s="28"/>
      <c r="F168" s="28"/>
      <c r="G168" s="28"/>
      <c r="H168" s="28"/>
      <c r="I168" s="28"/>
      <c r="M168" s="11"/>
      <c r="N168" s="3"/>
    </row>
    <row r="169" spans="2:14" ht="15" customHeight="1" x14ac:dyDescent="0.3">
      <c r="B169" s="28"/>
      <c r="C169" s="28"/>
      <c r="D169" s="28"/>
      <c r="E169" s="28"/>
      <c r="F169" s="28"/>
      <c r="G169" s="28"/>
      <c r="H169" s="28"/>
      <c r="I169" s="28"/>
      <c r="M169" s="11"/>
      <c r="N169" s="3"/>
    </row>
    <row r="170" spans="2:14" ht="15" customHeight="1" x14ac:dyDescent="0.3">
      <c r="B170" s="28"/>
      <c r="C170" s="28"/>
      <c r="D170" s="28"/>
      <c r="E170" s="28"/>
      <c r="F170" s="28"/>
      <c r="G170" s="28"/>
      <c r="H170" s="28"/>
      <c r="I170" s="28"/>
      <c r="M170" s="11"/>
      <c r="N170" s="3"/>
    </row>
    <row r="171" spans="2:14" ht="15" customHeight="1" x14ac:dyDescent="0.3">
      <c r="B171" s="28"/>
      <c r="C171" s="28"/>
      <c r="D171" s="28"/>
      <c r="E171" s="28"/>
      <c r="F171" s="28"/>
      <c r="G171" s="28"/>
      <c r="H171" s="28"/>
      <c r="I171" s="28"/>
      <c r="M171" s="11"/>
      <c r="N171" s="3"/>
    </row>
    <row r="172" spans="2:14" ht="15" customHeight="1" x14ac:dyDescent="0.3">
      <c r="B172" s="28"/>
      <c r="C172" s="28"/>
      <c r="D172" s="28"/>
      <c r="E172" s="28"/>
      <c r="F172" s="28"/>
      <c r="G172" s="28"/>
      <c r="H172" s="28"/>
      <c r="I172" s="28"/>
      <c r="M172" s="11"/>
      <c r="N172" s="3"/>
    </row>
    <row r="173" spans="2:14" ht="15" customHeight="1" x14ac:dyDescent="0.3">
      <c r="B173" s="28"/>
      <c r="C173" s="28"/>
      <c r="D173" s="28"/>
      <c r="E173" s="28"/>
      <c r="F173" s="28"/>
      <c r="G173" s="28"/>
      <c r="H173" s="28"/>
      <c r="I173" s="28"/>
      <c r="M173" s="11"/>
      <c r="N173" s="3"/>
    </row>
    <row r="174" spans="2:14" ht="15" customHeight="1" x14ac:dyDescent="0.3">
      <c r="B174" s="30" t="s">
        <v>23</v>
      </c>
      <c r="C174" s="30"/>
      <c r="D174" s="30"/>
      <c r="E174" s="30"/>
      <c r="F174" s="30"/>
      <c r="G174" s="30"/>
      <c r="H174" s="30"/>
      <c r="I174" s="30"/>
      <c r="M174" s="11"/>
      <c r="N174" s="3"/>
    </row>
    <row r="175" spans="2:14" ht="15" customHeight="1" x14ac:dyDescent="0.3">
      <c r="B175" s="60"/>
      <c r="C175" s="60"/>
      <c r="D175" s="60"/>
      <c r="E175" s="60"/>
      <c r="F175" s="60"/>
      <c r="G175" s="60"/>
      <c r="H175" s="60"/>
      <c r="I175" s="60"/>
      <c r="M175" s="11"/>
      <c r="N175" s="3"/>
    </row>
    <row r="176" spans="2:14" ht="15" customHeight="1" x14ac:dyDescent="0.3">
      <c r="B176" s="60"/>
      <c r="C176" s="60"/>
      <c r="D176" s="60"/>
      <c r="E176" s="60"/>
      <c r="F176" s="60"/>
      <c r="G176" s="60"/>
      <c r="H176" s="60"/>
      <c r="I176" s="60"/>
      <c r="M176" s="11"/>
      <c r="N176" s="3"/>
    </row>
    <row r="177" spans="2:14" ht="15" customHeight="1" x14ac:dyDescent="0.3">
      <c r="B177" s="38" t="s">
        <v>45</v>
      </c>
      <c r="C177" s="26"/>
      <c r="D177" s="38"/>
      <c r="E177" s="26"/>
      <c r="F177" s="26"/>
      <c r="G177" s="26"/>
      <c r="H177" s="26"/>
      <c r="I177" s="26"/>
      <c r="M177" s="11"/>
      <c r="N177" s="3"/>
    </row>
    <row r="178" spans="2:14" ht="18" customHeight="1" x14ac:dyDescent="0.3">
      <c r="B178" s="26"/>
      <c r="C178" s="26"/>
      <c r="D178" s="31" t="s">
        <v>96</v>
      </c>
      <c r="E178" s="51">
        <f>E88</f>
        <v>41.450560643634098</v>
      </c>
      <c r="F178" s="32" t="s">
        <v>2</v>
      </c>
      <c r="G178" s="61"/>
      <c r="H178" s="26"/>
      <c r="I178" s="26"/>
    </row>
    <row r="179" spans="2:14" ht="18" customHeight="1" x14ac:dyDescent="0.3">
      <c r="B179" s="26"/>
      <c r="C179" s="26"/>
      <c r="D179" s="31" t="s">
        <v>97</v>
      </c>
      <c r="E179" s="51">
        <f>F109</f>
        <v>30</v>
      </c>
      <c r="F179" s="32" t="s">
        <v>2</v>
      </c>
      <c r="G179" s="61"/>
      <c r="H179" s="26"/>
      <c r="I179" s="26"/>
    </row>
    <row r="180" spans="2:14" ht="45" customHeight="1" x14ac:dyDescent="0.3">
      <c r="B180" s="26"/>
      <c r="C180" s="26"/>
      <c r="D180" s="31"/>
      <c r="E180" s="26"/>
      <c r="F180" s="32"/>
      <c r="G180" s="26"/>
      <c r="H180" s="26"/>
      <c r="I180" s="26"/>
    </row>
    <row r="181" spans="2:14" ht="15" customHeight="1" x14ac:dyDescent="0.3">
      <c r="B181" s="26"/>
      <c r="C181" s="26"/>
      <c r="D181" s="31"/>
      <c r="E181" s="53">
        <f>E90+E160/2</f>
        <v>8.9901153236979106</v>
      </c>
      <c r="F181" s="32" t="s">
        <v>44</v>
      </c>
      <c r="G181" s="26"/>
      <c r="H181" s="26"/>
      <c r="I181" s="26"/>
    </row>
    <row r="182" spans="2:14" ht="45" customHeight="1" x14ac:dyDescent="0.3">
      <c r="B182" s="26"/>
      <c r="C182" s="26"/>
      <c r="D182" s="31"/>
      <c r="E182" s="26"/>
      <c r="F182" s="32"/>
      <c r="G182" s="26"/>
      <c r="H182" s="26"/>
      <c r="I182" s="26"/>
    </row>
    <row r="183" spans="2:14" ht="15" customHeight="1" x14ac:dyDescent="0.3">
      <c r="B183" s="26"/>
      <c r="C183" s="26"/>
      <c r="D183" s="31"/>
      <c r="E183" s="62">
        <f>E43/2-E92</f>
        <v>0.45391705069124466</v>
      </c>
      <c r="F183" s="32" t="s">
        <v>44</v>
      </c>
      <c r="G183" s="26"/>
      <c r="H183" s="26"/>
      <c r="I183" s="26"/>
    </row>
    <row r="184" spans="2:14" ht="40" customHeight="1" x14ac:dyDescent="0.3">
      <c r="B184" s="26"/>
      <c r="C184" s="26"/>
      <c r="D184" s="31" t="s">
        <v>24</v>
      </c>
      <c r="E184" s="45"/>
      <c r="F184" s="32"/>
      <c r="G184" s="26"/>
      <c r="H184" s="26"/>
      <c r="I184" s="26"/>
    </row>
    <row r="185" spans="2:14" ht="15" customHeight="1" x14ac:dyDescent="0.35">
      <c r="B185" s="26"/>
      <c r="C185" s="26"/>
      <c r="D185" s="31"/>
      <c r="E185" s="50">
        <f>E178*E181</f>
        <v>372.64532041820445</v>
      </c>
      <c r="F185" s="32" t="s">
        <v>1</v>
      </c>
      <c r="G185" s="26"/>
      <c r="H185" s="26"/>
      <c r="I185" s="26"/>
      <c r="L185" s="20"/>
    </row>
    <row r="186" spans="2:14" ht="40" customHeight="1" x14ac:dyDescent="0.3">
      <c r="B186" s="26"/>
      <c r="C186" s="26"/>
      <c r="D186" s="31" t="s">
        <v>25</v>
      </c>
      <c r="E186" s="26"/>
      <c r="F186" s="26"/>
      <c r="G186" s="26"/>
      <c r="H186" s="26"/>
      <c r="I186" s="26"/>
    </row>
    <row r="187" spans="2:14" ht="15" customHeight="1" x14ac:dyDescent="0.35">
      <c r="B187" s="26"/>
      <c r="C187" s="26"/>
      <c r="D187" s="26"/>
      <c r="E187" s="51">
        <f>E178*E183</f>
        <v>18.815116236856969</v>
      </c>
      <c r="F187" s="32" t="s">
        <v>1</v>
      </c>
      <c r="G187" s="26"/>
      <c r="H187" s="26"/>
      <c r="I187" s="26"/>
      <c r="L187" s="20"/>
    </row>
    <row r="188" spans="2:14" ht="40" customHeight="1" x14ac:dyDescent="0.3">
      <c r="B188" s="26"/>
      <c r="C188" s="26"/>
      <c r="D188" s="31" t="s">
        <v>16</v>
      </c>
      <c r="E188" s="51"/>
      <c r="F188" s="32"/>
      <c r="G188" s="26"/>
      <c r="H188" s="26"/>
      <c r="I188" s="26"/>
    </row>
    <row r="189" spans="2:14" ht="15" customHeight="1" x14ac:dyDescent="0.35">
      <c r="B189" s="26"/>
      <c r="C189" s="26"/>
      <c r="D189" s="26"/>
      <c r="E189" s="50">
        <f>F109*(E47/2+E160/2)</f>
        <v>351.96152422706632</v>
      </c>
      <c r="F189" s="32" t="s">
        <v>1</v>
      </c>
      <c r="G189" s="26"/>
      <c r="H189" s="26"/>
      <c r="I189" s="26"/>
      <c r="L189" s="20"/>
      <c r="M189" s="11"/>
      <c r="N189" s="3"/>
    </row>
    <row r="190" spans="2:14" ht="15" customHeight="1" x14ac:dyDescent="0.3">
      <c r="B190" s="38" t="s">
        <v>48</v>
      </c>
      <c r="C190" s="26"/>
      <c r="D190" s="38"/>
      <c r="E190" s="50"/>
      <c r="F190" s="32"/>
      <c r="G190" s="26"/>
      <c r="H190" s="26"/>
      <c r="I190" s="26"/>
      <c r="M190" s="11"/>
      <c r="N190" s="3"/>
    </row>
    <row r="191" spans="2:14" ht="15" customHeight="1" x14ac:dyDescent="0.3">
      <c r="B191" s="26"/>
      <c r="C191" s="26"/>
      <c r="D191" s="31" t="s">
        <v>98</v>
      </c>
      <c r="E191" s="51">
        <f>E102</f>
        <v>61.917968813981553</v>
      </c>
      <c r="F191" s="32" t="s">
        <v>2</v>
      </c>
      <c r="G191" s="26"/>
      <c r="H191" s="26"/>
      <c r="I191" s="26"/>
      <c r="M191" s="11"/>
      <c r="N191" s="3"/>
    </row>
    <row r="192" spans="2:14" ht="18" customHeight="1" x14ac:dyDescent="0.35">
      <c r="B192" s="26"/>
      <c r="C192" s="26"/>
      <c r="D192" s="31" t="s">
        <v>99</v>
      </c>
      <c r="E192" s="51">
        <f>F109*E52</f>
        <v>37.5</v>
      </c>
      <c r="F192" s="32" t="s">
        <v>2</v>
      </c>
      <c r="G192" s="26"/>
      <c r="H192" s="26"/>
      <c r="I192" s="26"/>
      <c r="L192" s="20"/>
    </row>
    <row r="193" spans="2:14" ht="40" customHeight="1" x14ac:dyDescent="0.3">
      <c r="B193" s="26"/>
      <c r="C193" s="26"/>
      <c r="D193" s="31"/>
      <c r="E193" s="26"/>
      <c r="F193" s="32"/>
      <c r="G193" s="26"/>
      <c r="H193" s="26"/>
      <c r="I193" s="26"/>
      <c r="M193" s="11"/>
      <c r="N193" s="3"/>
    </row>
    <row r="194" spans="2:14" ht="15" customHeight="1" x14ac:dyDescent="0.3">
      <c r="B194" s="26"/>
      <c r="C194" s="26"/>
      <c r="D194" s="31"/>
      <c r="E194" s="53">
        <f>E104+E160/2</f>
        <v>9.0812718472110188</v>
      </c>
      <c r="F194" s="32" t="s">
        <v>44</v>
      </c>
      <c r="G194" s="26"/>
      <c r="H194" s="26"/>
      <c r="I194" s="26"/>
      <c r="M194" s="11"/>
      <c r="N194" s="3"/>
    </row>
    <row r="195" spans="2:14" ht="40" customHeight="1" x14ac:dyDescent="0.3">
      <c r="B195" s="26"/>
      <c r="C195" s="26"/>
      <c r="D195" s="31"/>
      <c r="E195" s="26"/>
      <c r="F195" s="32"/>
      <c r="G195" s="26"/>
      <c r="H195" s="26"/>
      <c r="I195" s="26"/>
      <c r="M195" s="11"/>
      <c r="N195" s="3"/>
    </row>
    <row r="196" spans="2:14" ht="15" customHeight="1" x14ac:dyDescent="0.3">
      <c r="B196" s="26"/>
      <c r="C196" s="26"/>
      <c r="D196" s="53"/>
      <c r="E196" s="62">
        <f>E43/2-E106</f>
        <v>0.54843436680549296</v>
      </c>
      <c r="F196" s="26" t="s">
        <v>44</v>
      </c>
      <c r="G196" s="26"/>
      <c r="H196" s="26"/>
      <c r="I196" s="26"/>
      <c r="M196" s="11"/>
      <c r="N196" s="3"/>
    </row>
    <row r="197" spans="2:14" ht="40" customHeight="1" x14ac:dyDescent="0.3">
      <c r="B197" s="26"/>
      <c r="C197" s="26"/>
      <c r="D197" s="31" t="s">
        <v>26</v>
      </c>
      <c r="E197" s="50"/>
      <c r="F197" s="32"/>
      <c r="G197" s="26"/>
      <c r="H197" s="26"/>
      <c r="I197" s="26"/>
      <c r="M197" s="11"/>
      <c r="N197" s="3"/>
    </row>
    <row r="198" spans="2:14" ht="15" customHeight="1" x14ac:dyDescent="0.35">
      <c r="B198" s="26"/>
      <c r="C198" s="26"/>
      <c r="D198" s="31"/>
      <c r="E198" s="50">
        <f>E191*E194</f>
        <v>562.29390702690046</v>
      </c>
      <c r="F198" s="32" t="s">
        <v>1</v>
      </c>
      <c r="G198" s="26"/>
      <c r="H198" s="26"/>
      <c r="I198" s="26"/>
      <c r="L198" s="20"/>
      <c r="M198" s="11"/>
      <c r="N198" s="3"/>
    </row>
    <row r="199" spans="2:14" ht="40" customHeight="1" x14ac:dyDescent="0.3">
      <c r="B199" s="26"/>
      <c r="C199" s="26"/>
      <c r="D199" s="31" t="s">
        <v>27</v>
      </c>
      <c r="E199" s="32"/>
      <c r="F199" s="26"/>
      <c r="G199" s="26"/>
      <c r="H199" s="26"/>
      <c r="I199" s="26"/>
      <c r="M199" s="11"/>
      <c r="N199" s="3"/>
    </row>
    <row r="200" spans="2:14" ht="15" customHeight="1" x14ac:dyDescent="0.35">
      <c r="B200" s="26"/>
      <c r="C200" s="26"/>
      <c r="D200" s="53"/>
      <c r="E200" s="51">
        <f>E191*E196</f>
        <v>33.957942020378233</v>
      </c>
      <c r="F200" s="32" t="s">
        <v>1</v>
      </c>
      <c r="G200" s="26"/>
      <c r="H200" s="26"/>
      <c r="I200" s="26"/>
      <c r="L200" s="20"/>
      <c r="M200" s="11"/>
      <c r="N200" s="3"/>
    </row>
    <row r="201" spans="2:14" ht="40" customHeight="1" x14ac:dyDescent="0.3">
      <c r="B201" s="26"/>
      <c r="C201" s="26"/>
      <c r="D201" s="31" t="s">
        <v>17</v>
      </c>
      <c r="E201" s="51"/>
      <c r="F201" s="32"/>
      <c r="G201" s="26"/>
      <c r="H201" s="26"/>
      <c r="I201" s="26"/>
      <c r="M201" s="11"/>
      <c r="N201" s="3"/>
    </row>
    <row r="202" spans="2:14" ht="18" customHeight="1" x14ac:dyDescent="0.35">
      <c r="B202" s="26"/>
      <c r="C202" s="26"/>
      <c r="D202" s="26"/>
      <c r="E202" s="50">
        <f>E52*F109*(E47/2+E160/2)</f>
        <v>439.9519052838329</v>
      </c>
      <c r="F202" s="32" t="s">
        <v>1</v>
      </c>
      <c r="G202" s="26"/>
      <c r="H202" s="26"/>
      <c r="I202" s="26"/>
      <c r="L202" s="20"/>
    </row>
    <row r="203" spans="2:14" ht="4" customHeight="1" x14ac:dyDescent="0.3">
      <c r="B203" s="26"/>
      <c r="C203" s="26"/>
      <c r="D203" s="26"/>
      <c r="E203" s="26"/>
      <c r="F203" s="26"/>
      <c r="G203" s="26"/>
      <c r="H203" s="26"/>
      <c r="I203" s="26"/>
    </row>
    <row r="204" spans="2:14" ht="60" customHeight="1" x14ac:dyDescent="0.3">
      <c r="B204" s="40" t="s">
        <v>58</v>
      </c>
      <c r="C204" s="40"/>
      <c r="D204" s="40"/>
      <c r="E204" s="40"/>
      <c r="F204" s="40"/>
      <c r="G204" s="40"/>
      <c r="H204" s="40"/>
      <c r="I204" s="40"/>
    </row>
    <row r="205" spans="2:14" ht="5.15" customHeight="1" x14ac:dyDescent="0.3">
      <c r="B205" s="34"/>
      <c r="C205" s="34"/>
      <c r="D205" s="34"/>
      <c r="E205" s="34"/>
      <c r="F205" s="34"/>
      <c r="G205" s="34"/>
      <c r="H205" s="34"/>
      <c r="I205" s="34"/>
    </row>
    <row r="206" spans="2:14" ht="15" customHeight="1" x14ac:dyDescent="0.3">
      <c r="B206" s="23" t="s">
        <v>59</v>
      </c>
      <c r="C206" s="26"/>
      <c r="D206" s="26"/>
      <c r="E206" s="26"/>
      <c r="F206" s="26"/>
      <c r="G206" s="26"/>
      <c r="H206" s="26"/>
      <c r="I206" s="26"/>
    </row>
    <row r="207" spans="2:14" ht="177" customHeight="1" x14ac:dyDescent="0.3">
      <c r="B207" s="24" t="s">
        <v>67</v>
      </c>
      <c r="C207" s="24"/>
      <c r="D207" s="24"/>
      <c r="E207" s="24"/>
      <c r="F207" s="24"/>
      <c r="G207" s="24"/>
      <c r="H207" s="24"/>
      <c r="I207" s="24"/>
    </row>
    <row r="208" spans="2:14" ht="18" customHeight="1" x14ac:dyDescent="0.3"/>
    <row r="209" spans="2:7" ht="18" customHeight="1" x14ac:dyDescent="0.3"/>
    <row r="210" spans="2:7" ht="18" customHeight="1" x14ac:dyDescent="0.3"/>
    <row r="211" spans="2:7" ht="15" customHeight="1" x14ac:dyDescent="0.3"/>
    <row r="212" spans="2:7" ht="15" customHeight="1" x14ac:dyDescent="0.3">
      <c r="B212" s="3"/>
      <c r="C212" s="3"/>
      <c r="F212" s="11"/>
      <c r="G212" s="3"/>
    </row>
    <row r="213" spans="2:7" ht="15" customHeight="1" x14ac:dyDescent="0.3"/>
    <row r="214" spans="2:7" ht="15" customHeight="1" x14ac:dyDescent="0.3"/>
    <row r="215" spans="2:7" ht="15" customHeight="1" x14ac:dyDescent="0.3"/>
    <row r="216" spans="2:7" ht="15" customHeight="1" x14ac:dyDescent="0.3"/>
    <row r="217" spans="2:7" ht="15" customHeight="1" x14ac:dyDescent="0.3"/>
    <row r="218" spans="2:7" ht="15" customHeight="1" x14ac:dyDescent="0.3"/>
    <row r="219" spans="2:7" ht="15" customHeight="1" x14ac:dyDescent="0.3"/>
    <row r="220" spans="2:7" ht="15" customHeight="1" x14ac:dyDescent="0.3"/>
    <row r="221" spans="2:7" ht="15" customHeight="1" x14ac:dyDescent="0.3"/>
    <row r="222" spans="2:7" ht="15" customHeight="1" x14ac:dyDescent="0.3"/>
    <row r="223" spans="2:7" ht="15" customHeight="1" x14ac:dyDescent="0.3"/>
    <row r="224" spans="2:7"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sheetData>
  <customSheetViews>
    <customSheetView guid="{B99E92AE-12F8-4982-9948-21DB27D0F7B1}" scale="125" showPageBreaks="1" printArea="1" view="pageBreakPreview" topLeftCell="A141">
      <selection activeCell="B155" sqref="B155"/>
      <rowBreaks count="6" manualBreakCount="6">
        <brk id="41" min="1" max="8" man="1"/>
        <brk id="73" min="1" max="8" man="1"/>
        <brk id="98" min="1" max="8" man="1"/>
        <brk id="115" min="1" max="8" man="1"/>
        <brk id="154" min="1" max="8" man="1"/>
        <brk id="189" min="1" max="8" man="1"/>
      </rowBreaks>
      <pageMargins left="0.7" right="0.7" top="0.75" bottom="0.75" header="0.3" footer="0.3"/>
      <pageSetup orientation="portrait" r:id="rId1"/>
      <headerFooter>
        <oddHeader>&amp;L&amp;"Arial,Italic"Example 8: Cantilever Wingwall Design Loads&amp;R&amp;"Arial,Italic"&amp;P</oddHeader>
        <oddFooter>&amp;L&amp;"Arial,Italic"CDOT Bridge Design Manual&amp;R&amp;"Arial,Italic"January 2018</oddFooter>
      </headerFooter>
    </customSheetView>
  </customSheetViews>
  <mergeCells count="27">
    <mergeCell ref="B2:I2"/>
    <mergeCell ref="B174:I174"/>
    <mergeCell ref="B207:I207"/>
    <mergeCell ref="H77:I77"/>
    <mergeCell ref="B204:I204"/>
    <mergeCell ref="B127:I127"/>
    <mergeCell ref="B133:I133"/>
    <mergeCell ref="B140:I140"/>
    <mergeCell ref="C77:D77"/>
    <mergeCell ref="B157:I157"/>
    <mergeCell ref="F95:I95"/>
    <mergeCell ref="M133:T133"/>
    <mergeCell ref="B154:I154"/>
    <mergeCell ref="B76:H76"/>
    <mergeCell ref="B6:I6"/>
    <mergeCell ref="B151:I151"/>
    <mergeCell ref="B31:I31"/>
    <mergeCell ref="B41:I41"/>
    <mergeCell ref="B72:I72"/>
    <mergeCell ref="B57:I57"/>
    <mergeCell ref="C7:I7"/>
    <mergeCell ref="C8:I8"/>
    <mergeCell ref="C9:I9"/>
    <mergeCell ref="C10:I10"/>
    <mergeCell ref="C11:I11"/>
    <mergeCell ref="C14:I15"/>
    <mergeCell ref="C16:I17"/>
  </mergeCells>
  <pageMargins left="1" right="1" top="1" bottom="1" header="0.7" footer="0.7"/>
  <pageSetup scale="90" orientation="portrait" r:id="rId2"/>
  <headerFooter>
    <oddHeader>&amp;L&amp;"Arial,Italic"&amp;9Example 8: Cantilever Wingwall Design Loads
=================================================================================================&amp;R&amp;"Arial,Italic"&amp;9&amp;P</oddHeader>
    <oddFooter>&amp;L&amp;"Arial,Italic"&amp;9=================================================================================================
CDOT Bridge Design Manual&amp;R&amp;"Arial,Italic"
&amp;9April 2021</oddFooter>
  </headerFooter>
  <rowBreaks count="6" manualBreakCount="6">
    <brk id="41" min="1" max="8" man="1"/>
    <brk id="73" min="1" max="8" man="1"/>
    <brk id="98" min="1" max="8" man="1"/>
    <brk id="115" min="1" max="8" man="1"/>
    <brk id="154" min="1" max="8" man="1"/>
    <brk id="189" min="1"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F14"/>
  <sheetViews>
    <sheetView workbookViewId="0">
      <selection activeCell="M24" sqref="M24"/>
    </sheetView>
  </sheetViews>
  <sheetFormatPr defaultRowHeight="14.5" x14ac:dyDescent="0.35"/>
  <sheetData>
    <row r="3" spans="3:6" x14ac:dyDescent="0.35">
      <c r="C3" s="1" t="s">
        <v>4</v>
      </c>
      <c r="D3" s="1" t="s">
        <v>7</v>
      </c>
      <c r="E3" s="1" t="s">
        <v>5</v>
      </c>
      <c r="F3" s="1" t="s">
        <v>6</v>
      </c>
    </row>
    <row r="4" spans="3:6" x14ac:dyDescent="0.35">
      <c r="C4" s="1">
        <v>3</v>
      </c>
      <c r="D4" s="1">
        <v>0.375</v>
      </c>
      <c r="E4" s="1">
        <v>0.11</v>
      </c>
      <c r="F4" s="1">
        <v>0.376</v>
      </c>
    </row>
    <row r="5" spans="3:6" x14ac:dyDescent="0.35">
      <c r="C5" s="1">
        <v>4</v>
      </c>
      <c r="D5" s="1">
        <v>0.5</v>
      </c>
      <c r="E5" s="1">
        <v>0.2</v>
      </c>
      <c r="F5" s="1">
        <v>0.66800000000000004</v>
      </c>
    </row>
    <row r="6" spans="3:6" x14ac:dyDescent="0.35">
      <c r="C6" s="1">
        <v>5</v>
      </c>
      <c r="D6" s="1">
        <v>0.625</v>
      </c>
      <c r="E6" s="1">
        <v>0.31</v>
      </c>
      <c r="F6" s="1">
        <v>1.0429999999999999</v>
      </c>
    </row>
    <row r="7" spans="3:6" x14ac:dyDescent="0.35">
      <c r="C7" s="1">
        <v>6</v>
      </c>
      <c r="D7" s="1">
        <v>0.75</v>
      </c>
      <c r="E7" s="1">
        <v>0.44</v>
      </c>
      <c r="F7" s="1">
        <v>1.502</v>
      </c>
    </row>
    <row r="8" spans="3:6" x14ac:dyDescent="0.35">
      <c r="C8" s="1">
        <v>7</v>
      </c>
      <c r="D8" s="1">
        <v>0.875</v>
      </c>
      <c r="E8" s="1">
        <v>0.6</v>
      </c>
      <c r="F8" s="1">
        <v>2.044</v>
      </c>
    </row>
    <row r="9" spans="3:6" x14ac:dyDescent="0.35">
      <c r="C9" s="1">
        <v>8</v>
      </c>
      <c r="D9" s="1">
        <v>1</v>
      </c>
      <c r="E9" s="1">
        <v>0.79</v>
      </c>
      <c r="F9" s="1">
        <v>2.67</v>
      </c>
    </row>
    <row r="10" spans="3:6" x14ac:dyDescent="0.35">
      <c r="C10" s="1">
        <v>9</v>
      </c>
      <c r="D10" s="1">
        <v>1.1279999999999999</v>
      </c>
      <c r="E10" s="1">
        <v>1</v>
      </c>
      <c r="F10" s="1">
        <v>3.4</v>
      </c>
    </row>
    <row r="11" spans="3:6" x14ac:dyDescent="0.35">
      <c r="C11" s="1">
        <v>10</v>
      </c>
      <c r="D11" s="1">
        <v>1.27</v>
      </c>
      <c r="E11" s="1">
        <v>1.27</v>
      </c>
      <c r="F11" s="1">
        <v>4.3029999999999999</v>
      </c>
    </row>
    <row r="12" spans="3:6" x14ac:dyDescent="0.35">
      <c r="C12" s="1">
        <v>11</v>
      </c>
      <c r="D12" s="1">
        <v>1.41</v>
      </c>
      <c r="E12" s="1">
        <v>1.56</v>
      </c>
      <c r="F12" s="1">
        <v>5.3129999999999997</v>
      </c>
    </row>
    <row r="13" spans="3:6" x14ac:dyDescent="0.35">
      <c r="C13" s="1">
        <v>14</v>
      </c>
      <c r="D13" s="1">
        <v>1.6930000000000001</v>
      </c>
      <c r="E13" s="1">
        <v>2.25</v>
      </c>
      <c r="F13" s="1">
        <v>7.65</v>
      </c>
    </row>
    <row r="14" spans="3:6" x14ac:dyDescent="0.35">
      <c r="C14" s="1">
        <v>18</v>
      </c>
      <c r="D14" s="1">
        <v>2.2570000000000001</v>
      </c>
      <c r="E14" s="1">
        <v>4</v>
      </c>
      <c r="F14" s="1">
        <v>13.6</v>
      </c>
    </row>
  </sheetData>
  <customSheetViews>
    <customSheetView guid="{B99E92AE-12F8-4982-9948-21DB27D0F7B1}">
      <selection activeCell="M24" sqref="M24"/>
      <pageMargins left="0.7" right="0.7" top="0.75" bottom="0.75" header="0.3" footer="0.3"/>
    </customSheetView>
  </customSheetView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7E8B7246111D4DB2BE2C40E42B7620" ma:contentTypeVersion="2" ma:contentTypeDescription="Create a new document." ma:contentTypeScope="" ma:versionID="07da4fb35082ebc6bdc6a2f8a6bb56fb">
  <xsd:schema xmlns:xsd="http://www.w3.org/2001/XMLSchema" xmlns:xs="http://www.w3.org/2001/XMLSchema" xmlns:p="http://schemas.microsoft.com/office/2006/metadata/properties" xmlns:ns2="0907a159-0fe6-4ba9-ba66-7f4fa5426275" targetNamespace="http://schemas.microsoft.com/office/2006/metadata/properties" ma:root="true" ma:fieldsID="00b9c077db80652f0754f6c5e65393f8" ns2:_="">
    <xsd:import namespace="0907a159-0fe6-4ba9-ba66-7f4fa54262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07a159-0fe6-4ba9-ba66-7f4fa542627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EF53FF1-7E68-455F-81AF-0B9271EB7001}">
  <ds:schemaRefs>
    <ds:schemaRef ds:uri="http://schemas.microsoft.com/sharepoint/v3/contenttype/forms"/>
  </ds:schemaRefs>
</ds:datastoreItem>
</file>

<file path=customXml/itemProps2.xml><?xml version="1.0" encoding="utf-8"?>
<ds:datastoreItem xmlns:ds="http://schemas.openxmlformats.org/officeDocument/2006/customXml" ds:itemID="{A4100FB2-75F6-41B5-9DA7-85AA042082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07a159-0fe6-4ba9-ba66-7f4fa5426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C044F2-DCC2-4D79-B7A8-B391D90273DE}">
  <ds:schemaRefs>
    <ds:schemaRef ds:uri="http://purl.org/dc/terms/"/>
    <ds:schemaRef ds:uri="http://www.w3.org/XML/1998/namespace"/>
    <ds:schemaRef ds:uri="http://purl.org/dc/dcmitype/"/>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http://schemas.microsoft.com/office/infopath/2007/PartnerControls"/>
    <ds:schemaRef ds:uri="0907a159-0fe6-4ba9-ba66-7f4fa54262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BT</vt:lpstr>
      <vt:lpstr>Bar data</vt:lpstr>
      <vt:lpstr>A</vt:lpstr>
      <vt:lpstr>bardata</vt:lpstr>
      <vt:lpstr>H</vt:lpstr>
      <vt:lpstr>L</vt:lpstr>
      <vt:lpstr>BT!Print_Area</vt:lpstr>
      <vt:lpst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Example 8 - Wingwall Design 2021.xlsx</dc:title>
  <dc:creator>Matt Metzger</dc:creator>
  <cp:lastModifiedBy>Abraham, Samuel</cp:lastModifiedBy>
  <cp:lastPrinted>2024-02-28T18:56:14Z</cp:lastPrinted>
  <dcterms:created xsi:type="dcterms:W3CDTF">2016-03-28T17:16:13Z</dcterms:created>
  <dcterms:modified xsi:type="dcterms:W3CDTF">2024-02-28T18:56:32Z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0x010100CC7E8B7246111D4DB2BE2C40E42B7620</vt:lpwstr>
  </property>
  <property fmtid="{D5CDD505-2E9C-101B-9397-08002B2CF9AE}" pid="3" name="Folder_Number">
    <vt:lpwstr/>
  </property>
  <property fmtid="{D5CDD505-2E9C-101B-9397-08002B2CF9AE}" pid="4" name="Folder_Code">
    <vt:lpwstr/>
  </property>
  <property fmtid="{D5CDD505-2E9C-101B-9397-08002B2CF9AE}" pid="5" name="Folder_Name">
    <vt:lpwstr/>
  </property>
  <property fmtid="{D5CDD505-2E9C-101B-9397-08002B2CF9AE}" pid="6" name="Folder_Description">
    <vt:lpwstr/>
  </property>
  <property fmtid="{D5CDD505-2E9C-101B-9397-08002B2CF9AE}" pid="7" name="/Folder_Name/">
    <vt:lpwstr/>
  </property>
  <property fmtid="{D5CDD505-2E9C-101B-9397-08002B2CF9AE}" pid="8" name="/Folder_Description/">
    <vt:lpwstr/>
  </property>
  <property fmtid="{D5CDD505-2E9C-101B-9397-08002B2CF9AE}" pid="9" name="Folder_Version">
    <vt:lpwstr/>
  </property>
  <property fmtid="{D5CDD505-2E9C-101B-9397-08002B2CF9AE}" pid="10" name="Folder_VersionSeq">
    <vt:lpwstr/>
  </property>
  <property fmtid="{D5CDD505-2E9C-101B-9397-08002B2CF9AE}" pid="11" name="Folder_Manager">
    <vt:lpwstr/>
  </property>
  <property fmtid="{D5CDD505-2E9C-101B-9397-08002B2CF9AE}" pid="12" name="Folder_ManagerDesc">
    <vt:lpwstr/>
  </property>
  <property fmtid="{D5CDD505-2E9C-101B-9397-08002B2CF9AE}" pid="13" name="Folder_Storage">
    <vt:lpwstr/>
  </property>
  <property fmtid="{D5CDD505-2E9C-101B-9397-08002B2CF9AE}" pid="14" name="Folder_StorageDesc">
    <vt:lpwstr/>
  </property>
  <property fmtid="{D5CDD505-2E9C-101B-9397-08002B2CF9AE}" pid="15" name="Folder_Creator">
    <vt:lpwstr/>
  </property>
  <property fmtid="{D5CDD505-2E9C-101B-9397-08002B2CF9AE}" pid="16" name="Folder_CreatorDesc">
    <vt:lpwstr/>
  </property>
  <property fmtid="{D5CDD505-2E9C-101B-9397-08002B2CF9AE}" pid="17" name="Folder_CreateDate">
    <vt:lpwstr/>
  </property>
  <property fmtid="{D5CDD505-2E9C-101B-9397-08002B2CF9AE}" pid="18" name="Folder_Updater">
    <vt:lpwstr/>
  </property>
  <property fmtid="{D5CDD505-2E9C-101B-9397-08002B2CF9AE}" pid="19" name="Folder_UpdaterDesc">
    <vt:lpwstr/>
  </property>
  <property fmtid="{D5CDD505-2E9C-101B-9397-08002B2CF9AE}" pid="20" name="Folder_UpdateDate">
    <vt:lpwstr/>
  </property>
  <property fmtid="{D5CDD505-2E9C-101B-9397-08002B2CF9AE}" pid="21" name="Document_Number">
    <vt:lpwstr/>
  </property>
  <property fmtid="{D5CDD505-2E9C-101B-9397-08002B2CF9AE}" pid="22" name="Document_Name">
    <vt:lpwstr/>
  </property>
  <property fmtid="{D5CDD505-2E9C-101B-9397-08002B2CF9AE}" pid="23" name="Document_FileName">
    <vt:lpwstr/>
  </property>
  <property fmtid="{D5CDD505-2E9C-101B-9397-08002B2CF9AE}" pid="24" name="Document_Version">
    <vt:lpwstr/>
  </property>
  <property fmtid="{D5CDD505-2E9C-101B-9397-08002B2CF9AE}" pid="25" name="Document_VersionSeq">
    <vt:lpwstr/>
  </property>
  <property fmtid="{D5CDD505-2E9C-101B-9397-08002B2CF9AE}" pid="26" name="Document_Creator">
    <vt:lpwstr/>
  </property>
  <property fmtid="{D5CDD505-2E9C-101B-9397-08002B2CF9AE}" pid="27" name="Document_CreatorDesc">
    <vt:lpwstr/>
  </property>
  <property fmtid="{D5CDD505-2E9C-101B-9397-08002B2CF9AE}" pid="28" name="Document_CreateDate">
    <vt:lpwstr/>
  </property>
  <property fmtid="{D5CDD505-2E9C-101B-9397-08002B2CF9AE}" pid="29" name="Document_Updater">
    <vt:lpwstr/>
  </property>
  <property fmtid="{D5CDD505-2E9C-101B-9397-08002B2CF9AE}" pid="30" name="Document_UpdaterDesc">
    <vt:lpwstr/>
  </property>
  <property fmtid="{D5CDD505-2E9C-101B-9397-08002B2CF9AE}" pid="31" name="Document_UpdateDate">
    <vt:lpwstr/>
  </property>
  <property fmtid="{D5CDD505-2E9C-101B-9397-08002B2CF9AE}" pid="32" name="Document_Size">
    <vt:lpwstr/>
  </property>
  <property fmtid="{D5CDD505-2E9C-101B-9397-08002B2CF9AE}" pid="33" name="Document_Storage">
    <vt:lpwstr/>
  </property>
  <property fmtid="{D5CDD505-2E9C-101B-9397-08002B2CF9AE}" pid="34" name="Document_StorageDesc">
    <vt:lpwstr/>
  </property>
  <property fmtid="{D5CDD505-2E9C-101B-9397-08002B2CF9AE}" pid="35" name="Document_Department">
    <vt:lpwstr/>
  </property>
  <property fmtid="{D5CDD505-2E9C-101B-9397-08002B2CF9AE}" pid="36" name="Document_DepartmentDesc">
    <vt:lpwstr/>
  </property>
</Properties>
</file>