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iercer\Documents\Becky\Website\WQ\PWQ\"/>
    </mc:Choice>
  </mc:AlternateContent>
  <bookViews>
    <workbookView xWindow="0" yWindow="0" windowWidth="28800" windowHeight="14100" firstSheet="1" activeTab="1"/>
  </bookViews>
  <sheets>
    <sheet name="Directions" sheetId="7" r:id="rId1"/>
    <sheet name="1a Treatment Table Blank Form" sheetId="4" r:id="rId2"/>
    <sheet name="Treatment Table Directions" sheetId="10" r:id="rId3"/>
    <sheet name="Treatment Table Example" sheetId="11" r:id="rId4"/>
    <sheet name="1b Cost Estimate Blank Form" sheetId="9" r:id="rId5"/>
    <sheet name="Cost Estimate Example" sheetId="12" r:id="rId6"/>
  </sheets>
  <definedNames>
    <definedName name="_xlnm.Print_Area" localSheetId="4">'1b Cost Estimate Blank Form'!$A$1:$H$41</definedName>
    <definedName name="_xlnm.Print_Titles" localSheetId="1">'1a Treatment Table Blank Form'!$3:$3</definedName>
  </definedNames>
  <calcPr calcId="162913"/>
</workbook>
</file>

<file path=xl/calcChain.xml><?xml version="1.0" encoding="utf-8"?>
<calcChain xmlns="http://schemas.openxmlformats.org/spreadsheetml/2006/main">
  <c r="E26" i="12" l="1"/>
  <c r="E14" i="12"/>
  <c r="F14" i="12" s="1"/>
  <c r="H28" i="12" s="1"/>
  <c r="H34" i="12"/>
  <c r="H33" i="12"/>
  <c r="H32" i="12"/>
  <c r="D26" i="12"/>
  <c r="C26" i="12"/>
  <c r="E25" i="12"/>
  <c r="D25" i="12"/>
  <c r="C25" i="12"/>
  <c r="F25" i="12" s="1"/>
  <c r="H29" i="12" s="1"/>
  <c r="F20" i="12"/>
  <c r="E20" i="12"/>
  <c r="D20" i="12"/>
  <c r="C20" i="12"/>
  <c r="D14" i="12"/>
  <c r="C14" i="12"/>
  <c r="F26" i="12" l="1"/>
  <c r="H30" i="12" s="1"/>
  <c r="H31" i="12" s="1"/>
  <c r="F13" i="11"/>
  <c r="E13" i="11"/>
  <c r="D13" i="11"/>
  <c r="C13" i="11"/>
  <c r="B13" i="11"/>
  <c r="J70" i="11"/>
  <c r="J69" i="11"/>
  <c r="J68" i="11"/>
  <c r="J65" i="11"/>
  <c r="J64" i="11"/>
  <c r="J63" i="11"/>
  <c r="J60" i="11"/>
  <c r="J59" i="11"/>
  <c r="J58" i="11"/>
  <c r="D42" i="11"/>
  <c r="E41" i="11"/>
  <c r="E45" i="11"/>
  <c r="D45" i="11"/>
  <c r="C45" i="11"/>
  <c r="B45" i="11"/>
  <c r="E44" i="11"/>
  <c r="D44" i="11"/>
  <c r="C44" i="11"/>
  <c r="B44" i="11"/>
  <c r="I37" i="11"/>
  <c r="H36" i="11"/>
  <c r="G35" i="11"/>
  <c r="J38" i="11" s="1"/>
  <c r="K33" i="11"/>
  <c r="E42" i="11"/>
  <c r="D41" i="11"/>
  <c r="C42" i="11"/>
  <c r="B42" i="11"/>
  <c r="I31" i="11"/>
  <c r="H30" i="11"/>
  <c r="G29" i="11"/>
  <c r="D23" i="11"/>
  <c r="E26" i="11"/>
  <c r="D26" i="11"/>
  <c r="C26" i="11"/>
  <c r="K20" i="11"/>
  <c r="E25" i="11"/>
  <c r="D22" i="11"/>
  <c r="C22" i="11"/>
  <c r="B25" i="11"/>
  <c r="I18" i="11"/>
  <c r="H17" i="11"/>
  <c r="G16" i="11"/>
  <c r="J19" i="11" s="1"/>
  <c r="K14" i="11"/>
  <c r="E23" i="11"/>
  <c r="D47" i="11"/>
  <c r="C23" i="11"/>
  <c r="B23" i="11"/>
  <c r="I12" i="11"/>
  <c r="H11" i="11"/>
  <c r="G10" i="11"/>
  <c r="J13" i="11" s="1"/>
  <c r="B55" i="11" l="1"/>
  <c r="C25" i="11"/>
  <c r="E47" i="11"/>
  <c r="E22" i="11"/>
  <c r="H23" i="11"/>
  <c r="J25" i="11"/>
  <c r="K26" i="11"/>
  <c r="B26" i="11"/>
  <c r="B22" i="11"/>
  <c r="G22" i="11"/>
  <c r="D25" i="11"/>
  <c r="J32" i="11"/>
  <c r="J44" i="11" s="1"/>
  <c r="B41" i="11"/>
  <c r="B47" i="11"/>
  <c r="J47" i="11" s="1"/>
  <c r="C41" i="11"/>
  <c r="C47" i="11"/>
  <c r="K39" i="11"/>
  <c r="K45" i="11" l="1"/>
  <c r="G41" i="11"/>
  <c r="H42" i="11"/>
  <c r="G10" i="4" l="1"/>
  <c r="H11" i="4"/>
  <c r="I12" i="4"/>
  <c r="B13" i="4"/>
  <c r="C13" i="4"/>
  <c r="D13" i="4"/>
  <c r="E13" i="4"/>
  <c r="F13" i="4"/>
  <c r="J13" i="4"/>
  <c r="K14" i="4"/>
  <c r="G16" i="4"/>
  <c r="H17" i="4"/>
  <c r="I18" i="4"/>
  <c r="B19" i="4"/>
  <c r="C19" i="4"/>
  <c r="D19" i="4"/>
  <c r="E19" i="4"/>
  <c r="F19" i="4"/>
  <c r="J19" i="4"/>
  <c r="B20" i="4"/>
  <c r="C20" i="4"/>
  <c r="D20" i="4"/>
  <c r="E20" i="4"/>
  <c r="K20" i="4"/>
  <c r="K26" i="4" s="1"/>
  <c r="B22" i="4"/>
  <c r="C22" i="4"/>
  <c r="D22" i="4"/>
  <c r="E22" i="4"/>
  <c r="G22" i="4"/>
  <c r="B23" i="4"/>
  <c r="C23" i="4"/>
  <c r="D23" i="4"/>
  <c r="E23" i="4"/>
  <c r="H23" i="4"/>
  <c r="B25" i="4"/>
  <c r="C25" i="4"/>
  <c r="D25" i="4"/>
  <c r="E25" i="4"/>
  <c r="J25" i="4"/>
  <c r="B26" i="4"/>
  <c r="C26" i="4"/>
  <c r="D26" i="4"/>
  <c r="E26" i="4"/>
  <c r="G29" i="4"/>
  <c r="H30" i="4"/>
  <c r="I31" i="4"/>
  <c r="B32" i="4"/>
  <c r="C32" i="4"/>
  <c r="D32" i="4"/>
  <c r="E32" i="4"/>
  <c r="F32" i="4"/>
  <c r="J32" i="4"/>
  <c r="K33" i="4"/>
  <c r="G35" i="4"/>
  <c r="H36" i="4"/>
  <c r="I37" i="4"/>
  <c r="B38" i="4"/>
  <c r="C38" i="4"/>
  <c r="D38" i="4"/>
  <c r="E38" i="4"/>
  <c r="F38" i="4"/>
  <c r="J38" i="4"/>
  <c r="B39" i="4"/>
  <c r="C39" i="4"/>
  <c r="D39" i="4"/>
  <c r="E39" i="4"/>
  <c r="K39" i="4"/>
  <c r="K45" i="4" s="1"/>
  <c r="B41" i="4"/>
  <c r="C41" i="4"/>
  <c r="D41" i="4"/>
  <c r="E41" i="4"/>
  <c r="G41" i="4"/>
  <c r="B42" i="4"/>
  <c r="C42" i="4"/>
  <c r="D42" i="4"/>
  <c r="E42" i="4"/>
  <c r="H42" i="4"/>
  <c r="B44" i="4"/>
  <c r="C44" i="4"/>
  <c r="D44" i="4"/>
  <c r="E44" i="4"/>
  <c r="J44" i="4"/>
  <c r="B45" i="4"/>
  <c r="C45" i="4"/>
  <c r="D45" i="4"/>
  <c r="E45" i="4"/>
  <c r="B47" i="4"/>
  <c r="C47" i="4"/>
  <c r="D47" i="4"/>
  <c r="E47" i="4"/>
  <c r="J47" i="4"/>
  <c r="B55" i="4"/>
  <c r="J58" i="4"/>
  <c r="J59" i="4"/>
  <c r="J60" i="4"/>
  <c r="J63" i="4"/>
  <c r="J64" i="4"/>
  <c r="J65" i="4"/>
  <c r="J68" i="4"/>
  <c r="J69" i="4"/>
  <c r="J70" i="4"/>
  <c r="E26" i="9" l="1"/>
  <c r="D26" i="9"/>
  <c r="C26" i="9"/>
  <c r="E25" i="9"/>
  <c r="D25" i="9"/>
  <c r="C25" i="9"/>
  <c r="E20" i="9"/>
  <c r="D20" i="9"/>
  <c r="C20" i="9"/>
  <c r="E14" i="9"/>
  <c r="D14" i="9"/>
  <c r="C14" i="9"/>
  <c r="F20" i="9" l="1"/>
  <c r="F14" i="9"/>
  <c r="H28" i="9" s="1"/>
  <c r="F25" i="9"/>
  <c r="H29" i="9" s="1"/>
  <c r="F26" i="9"/>
  <c r="H30" i="9" s="1"/>
  <c r="H31" i="9" l="1"/>
  <c r="H34" i="9" l="1"/>
  <c r="H33" i="9" l="1"/>
  <c r="H32" i="9"/>
</calcChain>
</file>

<file path=xl/sharedStrings.xml><?xml version="1.0" encoding="utf-8"?>
<sst xmlns="http://schemas.openxmlformats.org/spreadsheetml/2006/main" count="612" uniqueCount="285">
  <si>
    <t>CM</t>
  </si>
  <si>
    <t>Activity</t>
  </si>
  <si>
    <t>Description of Matching Resource</t>
  </si>
  <si>
    <t>Total cost per type of expense</t>
  </si>
  <si>
    <t>a) ROW</t>
  </si>
  <si>
    <t xml:space="preserve">*The PWQ work is not exempt from the Construction Engineering (CE) and Indirect rate.  </t>
  </si>
  <si>
    <t>b) Design, incl. Enviro Clearance &amp; Surveys</t>
  </si>
  <si>
    <t>c) Construction, including CE Rate*</t>
  </si>
  <si>
    <t>CM#2-850N</t>
  </si>
  <si>
    <t>CM#3-879N</t>
  </si>
  <si>
    <t>CM#1-804S</t>
  </si>
  <si>
    <t>EDB w/ WQCV</t>
  </si>
  <si>
    <t>Type of CM</t>
  </si>
  <si>
    <t>EDB</t>
  </si>
  <si>
    <t>New</t>
  </si>
  <si>
    <t>All Treatment</t>
  </si>
  <si>
    <t>SUB-TOTAL B
Area already being treated that will continue to be treated by an existing CM</t>
  </si>
  <si>
    <t>SUB-TOTAL C Total Treated Area that will be Decommissioned</t>
  </si>
  <si>
    <t>CM # and Map Naming Convention</t>
  </si>
  <si>
    <t>Notes</t>
  </si>
  <si>
    <t>Total Tributary Area</t>
  </si>
  <si>
    <t>Percent of Project that Treats CDOT MS4 Area</t>
  </si>
  <si>
    <t>Total Impervious Tributary Area</t>
  </si>
  <si>
    <t>Existing</t>
  </si>
  <si>
    <t>SUB-TOTAL A:
Proposed Area Only</t>
  </si>
  <si>
    <t>Retrofit</t>
  </si>
  <si>
    <t>Existing/Retrofit/New/Decommission</t>
  </si>
  <si>
    <t>N/A</t>
  </si>
  <si>
    <t>Proposed Treatment Description</t>
  </si>
  <si>
    <t>Areas of Treatment Required by 303(d) Trigger</t>
  </si>
  <si>
    <t>Areas of Treatment Required by Cherry Creek Trigger</t>
  </si>
  <si>
    <t>$ Requested From CDOT Mitigation Pool</t>
  </si>
  <si>
    <t>Non-CDOT Resources: Money Match</t>
  </si>
  <si>
    <t>Non-CDOT Resources: In-Kind Match</t>
  </si>
  <si>
    <t>3.c.) Reserved row--no entries needed</t>
  </si>
  <si>
    <t>6.c.)  Reserved row--no entries needed</t>
  </si>
  <si>
    <t>SUB-TOTAL D
Total of all areas that will be  treated when this project is completed (includes existing and proposed minus decommissioned)</t>
  </si>
  <si>
    <t>SUB-TOTAL E
Total of all additional areas that are anticipated to be treated for future construction projects</t>
  </si>
  <si>
    <t>Total amount of area that will be treated by all of the CMs upon completion of the project. This is the total of sub-total A+sub-total B - sub-total C.</t>
  </si>
  <si>
    <t>Total amount of area that will be treated by all of the CMs upon completion of the project that are also within CDOTs MS4 area. This is the total of sub-total A+sub-total B - sub-total C.</t>
  </si>
  <si>
    <t>Total amount of impervious area that will be treated by all of the CMs upon completion of the project. This is the total of Sub-total 4.a.+ Sub-total 4.b. - Sub-total 4c.</t>
  </si>
  <si>
    <t xml:space="preserve">Percent of impervious area that treats CDOT MS4 area.  This is (Sub-total 5.d./Sub-total 4.d.)x100 </t>
  </si>
  <si>
    <t xml:space="preserve">Total non-CDOT MS4 area tributary to CMs, as of completion of this project. This is the Sub-total of all CMs in 7.a. The number of columns sub-totalled will depend on the number of CMs. </t>
  </si>
  <si>
    <t>1.d.) Total tributary area (ac), as of completion of this project.</t>
  </si>
  <si>
    <t>1.e.) Total tributary area (ac), as anticipated for future construction projects.</t>
  </si>
  <si>
    <t>2.e.) Total CDOT MS4 area tributary to CM (ac), anticipated for future construction projects.</t>
  </si>
  <si>
    <t>2.d.) Total CDOT MS4 area tributary to CM (ac), as of the completion of this project</t>
  </si>
  <si>
    <t>3.e.) % of project that treats additional CDOT MS4 area, as anticipated in future construction projects (Sub-total 2.e./ Sub-total 1.e.)</t>
  </si>
  <si>
    <t>4.d.) Total impervious tributary area (ac), as of the completion of this project</t>
  </si>
  <si>
    <t>5.d.) Total CDOT MS4 impervious tributary area (ac), as of the completion of this project</t>
  </si>
  <si>
    <t>5.e.) Total CDOT MS4 impervious tributary area (ac),  as anticipated in future construction projects</t>
  </si>
  <si>
    <t xml:space="preserve"> Total proposed tributary area that will be treated by all CMs. This is the sub-total of all CMs in row 1.a. The number of columns sub-totalled will depend on the number of CMs. </t>
  </si>
  <si>
    <t xml:space="preserve"> Total proposed tributary area that will be treated by all CMs.  This is the sub-total of all CMs in 1.b. The number of columns sub-totalled will depend on the number of CMs. </t>
  </si>
  <si>
    <t xml:space="preserve"> Total area treated that will be decommissioned by this project.  This is the sub-total of all CMs in row 1.c. The number of columns sub-totalled will depend on the number of CMs. </t>
  </si>
  <si>
    <t xml:space="preserve"> Total proposed area tributary to the CMs that are also within CDOT's MS4 area. This is the sub-total of all CMs in row 2.a. The number of columns sub-totalled will depend on the number of CMs. </t>
  </si>
  <si>
    <t xml:space="preserve"> Total area tributary to all existing CMs that will continue to be treated by an exisitng CM and that are also within CDOT's MS4 area. This is the sub-total of all CMs in row 2.b. The number of columns sub-totalled will depend on the number of CMs. </t>
  </si>
  <si>
    <t xml:space="preserve">Total current area tributary area to all existing CMs that will be decommissioned and is also within the CDOT MS4 area. This is the sub-total of all CMs in row 2.c. The number of columns sub-totalled will depend on the number of CMs.           </t>
  </si>
  <si>
    <t xml:space="preserve"> Total proposed impervious area tributary to the CMs. This is the sub-total of all CMs in row 4.a. The number of columns sub-totalled will depend on the number of CMs. </t>
  </si>
  <si>
    <t xml:space="preserve"> Total existing impervious area tributary to the CMs. This is the sub-total of all CMs in row 4.b. The number of columns sub-totalled will depend on the number of CMs. </t>
  </si>
  <si>
    <t xml:space="preserve"> Total proposed impervious area tributary to the CMs within CDOTs MS4 area. This is the sub-total of all CMs in row 5.a. The number of columns sub-totalled will depend on the number of CMs. </t>
  </si>
  <si>
    <t xml:space="preserve"> Total exisitng impervious area tributary to the CMs within CDOT's MS4 area. This is the sub-total of all CMs in row 5.b. The number of columns sub-totalled will depend on the number of CMs. </t>
  </si>
  <si>
    <t xml:space="preserve">Current area tributary to all existing CMs that will be decommissioned and that is within CDOT's MS4 boundary. This is the sub-total of all CMs in row 5.c. The number of columns sub-totalled will depend on the number of CMs.           </t>
  </si>
  <si>
    <t xml:space="preserve">Total amount of impervious area that will be decommissioned. This is the sub-total of all CMs in row 4.c. The number of columns sub-totalled will depend on the number of CMs.           </t>
  </si>
  <si>
    <t>3.d.) % of project that treats CDOT MS4 area, as of the completion of this project (Sub-total 2.d./ Sub-total 1.d.)</t>
  </si>
  <si>
    <t>Total amount of impervious area within CDOT's MS4 area that will be treated by all of the CMs upon completion of this project. This is the total of Sub-total 5.a. + Sub-total 5.b. - Sub-total 5.c.</t>
  </si>
  <si>
    <t xml:space="preserve">Percent of the project area that treats new areas. This is (Sub-total 2.a./Sub-total 1.d.)x100 </t>
  </si>
  <si>
    <t xml:space="preserve">Percent of the project area that treats existing area. This is (Sub-total 2.b./Sub-total 1.d.)x100 </t>
  </si>
  <si>
    <t xml:space="preserve">Percent of the project area that treats CDOT MS4 area.  This is (Sub-total 2.d./Sub-total 1.d.)x100 </t>
  </si>
  <si>
    <t xml:space="preserve">Percent of the area, as anticipated for future construction projects that treats CDOT MS4 area.  This is (2.e./1.d.)x100 </t>
  </si>
  <si>
    <t xml:space="preserve">Percent to of the project area that treats new impervious areas within CDOT's MS4 boundary. This is (Sub-total 5.a./Sub-total 4.d.)x100 </t>
  </si>
  <si>
    <t xml:space="preserve">Percent to of the project area that treats existing area within CDOT's MS4 boundary. This is (Sub-total 5.b./Sub-total 4.d.)x100 </t>
  </si>
  <si>
    <t xml:space="preserve">Percent of impervious area that treats CDOT MS4 area.  This is (Sub-total 5.e./Sub-total 4.d.)x100 </t>
  </si>
  <si>
    <t>WQVC</t>
  </si>
  <si>
    <t>Decommiss-ion</t>
  </si>
  <si>
    <t>Same as C36</t>
  </si>
  <si>
    <t>Same as C37</t>
  </si>
  <si>
    <t xml:space="preserve">C39: Percent of impervious  area treated by the CM that treats CDOT MS4 area.  This is (5.d./4.d.)x100 </t>
  </si>
  <si>
    <t>Same as C39</t>
  </si>
  <si>
    <t>Same as C40</t>
  </si>
  <si>
    <t>C41: Total non-CDOT MS4 Area to CM (1.d. -2.d.)</t>
  </si>
  <si>
    <t>Same as C41</t>
  </si>
  <si>
    <t>Design Standard (WQCV, Runoff Reduction, or Pollutant Removal)</t>
  </si>
  <si>
    <t xml:space="preserve">C40: Percent of tributary impervious area to be treated by anticipated future construction projects, that treats CDOT MS4 area.  This is (5.e./4.d.)x100 </t>
  </si>
  <si>
    <t>C36: Percent of new impervious area inside CDOT's MS4 area that is treated by the CM. This is (5.a./4.d.)x100</t>
  </si>
  <si>
    <t>C37: Percent of existing impervious area in CDOT's MS4 treated by the CM. This is (5.b./4.d.)x100</t>
  </si>
  <si>
    <t>8.a.) Total project area (ac), as of completion of this project</t>
  </si>
  <si>
    <t>8.b. Total increase in imprevious area (ac), as of completion of the project.</t>
  </si>
  <si>
    <t>9.a.) Total area of project (ac) that drains to a PWQ 303(d) Trigger stream segment (ac), as of the completion of this project</t>
  </si>
  <si>
    <t xml:space="preserve">Current 303(d)-trigger area tributary to all CMs within CDOT's MS4 boundary, when this project is completed. This is the sub-total of all CMs in row 9.b. The number of columns sub-totalled will depend on the number of CMs.           </t>
  </si>
  <si>
    <t xml:space="preserve">Current 303(d)-trigger impervious tributary area to all CMs within CDOT's MS4 boundary,  when this project is completed. This is the sub-total of all CMs in row 9.c. The number of columns sub-totalled will depend on the number of CMs.           </t>
  </si>
  <si>
    <t>10.a.) Total area of project (ac) that drains to Cherry Creek Reservoir (ac), as of the completion of this project</t>
  </si>
  <si>
    <t xml:space="preserve">Current area tributary to all CMs that is within CDOT's MS4 boundary and meets Cherry Creek Trigger requirements. This is the sub-total of all CMs in row 10.b. The number of columns sub-totalled will depend on the number of CMs.           </t>
  </si>
  <si>
    <t xml:space="preserve">Current impervious area tributary to all CMs that is within CDOT's MS4 boundary and meets Cherry Creek Trigger requirements. This is the sub-total of all CMs in row 10.c. The number of columns sub-totalled will depend on the number of CMs.           </t>
  </si>
  <si>
    <t xml:space="preserve">Current impervious area tributary to all CMs that is within CDOT's MS4 boundary and meets Cherry Creek Trigger requirements. This is the sub-total of all CMs in row 10.d. The number of columns sub-totalled will depend on the number of CMs.           </t>
  </si>
  <si>
    <t>11.a.) Total area of project (ac) that drains to EA/EIS Trigger areas (ac), as of the completion of this project</t>
  </si>
  <si>
    <t>11.c.) Total impervious tributary area treated in CDOT's MS4 area via Onsite PWQ EA/EIS Trigger requirements (ac), as of the completion of this project</t>
  </si>
  <si>
    <t xml:space="preserve">Current area tributary to all CMs that is within CDOT's MS4 boundary and meets PWQ EA/EIS Trigger requirements. This is the sub-total of all CMs in row 11.b. The number of columns sub-totalled will depend on the number of CMs.           </t>
  </si>
  <si>
    <t xml:space="preserve">Current impervious area tributary to all CMs that is within CDOT's MS4 boundary and meets  PWQ EA/EIS Trigger requirements. This is the sub-total of all CMs in row 11.c. The number of columns sub-totalled will depend on the number of CMs.           </t>
  </si>
  <si>
    <t>9.b.) Total area tributary to CM, treated in CDOT's MS4 area via Onsite PWQ 303(d) Trigger requirements (ac), as of the completion of this project</t>
  </si>
  <si>
    <t>9.c.) Total impervious tributary area tributary to CM, treated in CDOT's MS4 area via Onsite PWQ 303(d) Trigger requirements (ac), as of the completion of this project</t>
  </si>
  <si>
    <t>10.b.) Total area tributary to CM, treated in CDOT's MS4 area via Onsite PWQ Cherry Creek Reservoir  Trigger requirements (ac), as of the completion of this project</t>
  </si>
  <si>
    <t>10.c.) Total impervious area tributary to CM, treated in CDOT's MS4 area via Onsite PWQ Cherry Creek Reservoir Trigger requirements (ac), as of the completion of this project</t>
  </si>
  <si>
    <t>11.b.) Total area tributary to CM,treated in CDOT's MS4 area via Onsite PWQ EA/EIS Trigger requirements (ac), as of the completion of this project</t>
  </si>
  <si>
    <t>Sub-total</t>
  </si>
  <si>
    <t>Phase Total</t>
  </si>
  <si>
    <t>CM#5-1327S</t>
  </si>
  <si>
    <t>CM#4-1120S</t>
  </si>
  <si>
    <t>Design of CMs</t>
  </si>
  <si>
    <t>CM#4-1120S &amp; CM#5-1327S</t>
  </si>
  <si>
    <t>1.1 &amp; 0.6 AC Permanent Easements from LA</t>
  </si>
  <si>
    <t>Existing Pond to Be Decommissioned</t>
  </si>
  <si>
    <r>
      <t>h) Total from matching resources (</t>
    </r>
    <r>
      <rPr>
        <b/>
        <i/>
        <sz val="11"/>
        <color theme="1"/>
        <rFont val="Calibri"/>
        <family val="2"/>
        <scheme val="minor"/>
      </rPr>
      <t>Total of all Table 1B  Cells F18 &amp; F23)</t>
    </r>
  </si>
  <si>
    <t>m) Total CDOT cost per proposed impervious tributary acre in CDOT's MS4 (Table 1B row g /Table 1A cell H31)</t>
  </si>
  <si>
    <t>CM# (Same as B5)</t>
  </si>
  <si>
    <t>CM#3 (Same as B5)</t>
  </si>
  <si>
    <t>CM#4 (Same as B5)</t>
  </si>
  <si>
    <t>CM#5 (Same as B5)</t>
  </si>
  <si>
    <t>Total MS4 Tributary Area</t>
  </si>
  <si>
    <t>Non- CDOT MS4 Area Treated</t>
  </si>
  <si>
    <t xml:space="preserve">CM #1 (B5: Enter PWQ #  and name from submitted map for each CM) </t>
  </si>
  <si>
    <r>
      <t xml:space="preserve">1.a.) Total  </t>
    </r>
    <r>
      <rPr>
        <u/>
        <sz val="10"/>
        <color rgb="FF000000"/>
        <rFont val="Calibri"/>
        <family val="2"/>
        <scheme val="minor"/>
      </rPr>
      <t xml:space="preserve">proposed/new </t>
    </r>
    <r>
      <rPr>
        <sz val="10"/>
        <color rgb="FF000000"/>
        <rFont val="Calibri"/>
        <family val="2"/>
        <scheme val="minor"/>
      </rPr>
      <t>tributary area (ac) only, as of the completion of this project</t>
    </r>
  </si>
  <si>
    <r>
      <t xml:space="preserve">1.b.) Total </t>
    </r>
    <r>
      <rPr>
        <u/>
        <sz val="10"/>
        <color rgb="FF000000"/>
        <rFont val="Calibri"/>
        <family val="2"/>
        <scheme val="minor"/>
      </rPr>
      <t>existing</t>
    </r>
    <r>
      <rPr>
        <sz val="10"/>
        <color rgb="FF000000"/>
        <rFont val="Calibri"/>
        <family val="2"/>
        <scheme val="minor"/>
      </rPr>
      <t xml:space="preserve"> tributary area (ac), as of the completion of this project </t>
    </r>
  </si>
  <si>
    <r>
      <t xml:space="preserve">1.c.) Total tributary area (ac) to be </t>
    </r>
    <r>
      <rPr>
        <u/>
        <sz val="10"/>
        <color rgb="FFFF0000"/>
        <rFont val="Calibri"/>
        <family val="2"/>
        <scheme val="minor"/>
      </rPr>
      <t>decommissioned</t>
    </r>
    <r>
      <rPr>
        <sz val="10"/>
        <color rgb="FFFF0000"/>
        <rFont val="Calibri"/>
        <family val="2"/>
        <scheme val="minor"/>
      </rPr>
      <t>, as of the completion of this project</t>
    </r>
  </si>
  <si>
    <r>
      <t xml:space="preserve">2.a.) Total </t>
    </r>
    <r>
      <rPr>
        <u/>
        <sz val="10"/>
        <color rgb="FF000000"/>
        <rFont val="Calibri"/>
        <family val="2"/>
        <scheme val="minor"/>
      </rPr>
      <t>proposed/new</t>
    </r>
    <r>
      <rPr>
        <sz val="10"/>
        <color rgb="FF000000"/>
        <rFont val="Calibri"/>
        <family val="2"/>
        <scheme val="minor"/>
      </rPr>
      <t xml:space="preserve"> CDOT MS4 area tributary to CM (ac), as of the completion of this project </t>
    </r>
  </si>
  <si>
    <r>
      <t xml:space="preserve">2.b.) Total </t>
    </r>
    <r>
      <rPr>
        <u/>
        <sz val="10"/>
        <color rgb="FF000000"/>
        <rFont val="Calibri"/>
        <family val="2"/>
        <scheme val="minor"/>
      </rPr>
      <t>existing</t>
    </r>
    <r>
      <rPr>
        <sz val="10"/>
        <color rgb="FF000000"/>
        <rFont val="Calibri"/>
        <family val="2"/>
        <scheme val="minor"/>
      </rPr>
      <t xml:space="preserve"> CDOT MS4 area tributary to CM (ac), as of the completion of this project </t>
    </r>
  </si>
  <si>
    <r>
      <t>2.c.) Total CDOT</t>
    </r>
    <r>
      <rPr>
        <u/>
        <sz val="10"/>
        <color rgb="FFFF0000"/>
        <rFont val="Calibri"/>
        <family val="2"/>
        <scheme val="minor"/>
      </rPr>
      <t xml:space="preserve"> MS4 area to be decomissioned </t>
    </r>
    <r>
      <rPr>
        <sz val="10"/>
        <color rgb="FFFF0000"/>
        <rFont val="Calibri"/>
        <family val="2"/>
        <scheme val="minor"/>
      </rPr>
      <t>that is tributary to CM (ac), as of the completion of this project</t>
    </r>
  </si>
  <si>
    <r>
      <t xml:space="preserve">3.a.) % of project that treats CDOT </t>
    </r>
    <r>
      <rPr>
        <u/>
        <sz val="10"/>
        <rFont val="Calibri"/>
        <family val="2"/>
        <scheme val="minor"/>
      </rPr>
      <t>proposed/new</t>
    </r>
    <r>
      <rPr>
        <sz val="10"/>
        <rFont val="Calibri"/>
        <family val="2"/>
        <scheme val="minor"/>
      </rPr>
      <t xml:space="preserve"> MS4 area, as of the completion of this project (Sub-total 2.a./ Sub-total 1.d.)</t>
    </r>
  </si>
  <si>
    <r>
      <t xml:space="preserve">3.b.) % of project that treats CDOT </t>
    </r>
    <r>
      <rPr>
        <u/>
        <sz val="10"/>
        <rFont val="Calibri"/>
        <family val="2"/>
        <scheme val="minor"/>
      </rPr>
      <t>existing</t>
    </r>
    <r>
      <rPr>
        <sz val="10"/>
        <rFont val="Calibri"/>
        <family val="2"/>
        <scheme val="minor"/>
      </rPr>
      <t xml:space="preserve"> MS4 area, as of the completion of this project (Sub-total 2.b./Sub-total 1.d.)</t>
    </r>
  </si>
  <si>
    <r>
      <t>4.a.) Total</t>
    </r>
    <r>
      <rPr>
        <u/>
        <sz val="10"/>
        <rFont val="Calibri"/>
        <family val="2"/>
        <scheme val="minor"/>
      </rPr>
      <t xml:space="preserve"> proposed/new</t>
    </r>
    <r>
      <rPr>
        <sz val="10"/>
        <rFont val="Calibri"/>
        <family val="2"/>
        <scheme val="minor"/>
      </rPr>
      <t xml:space="preserve"> impervious area (ac) tributary to CM, as of the completion of this project</t>
    </r>
  </si>
  <si>
    <r>
      <t xml:space="preserve">4.b.) Total </t>
    </r>
    <r>
      <rPr>
        <u/>
        <sz val="10"/>
        <rFont val="Calibri"/>
        <family val="2"/>
        <scheme val="minor"/>
      </rPr>
      <t xml:space="preserve">existing </t>
    </r>
    <r>
      <rPr>
        <sz val="10"/>
        <rFont val="Calibri"/>
        <family val="2"/>
        <scheme val="minor"/>
      </rPr>
      <t>impervious area (ac) tributary to CM, as of the completion of this project</t>
    </r>
  </si>
  <si>
    <r>
      <t>4.c.) Total impervious area</t>
    </r>
    <r>
      <rPr>
        <u/>
        <sz val="10"/>
        <color rgb="FFFF0000"/>
        <rFont val="Calibri"/>
        <family val="2"/>
        <scheme val="minor"/>
      </rPr>
      <t xml:space="preserve"> to be decomissioned</t>
    </r>
    <r>
      <rPr>
        <sz val="10"/>
        <color rgb="FFFF0000"/>
        <rFont val="Calibri"/>
        <family val="2"/>
        <scheme val="minor"/>
      </rPr>
      <t xml:space="preserve"> (ac) tributary to CM, as of the completion of this project</t>
    </r>
  </si>
  <si>
    <r>
      <t xml:space="preserve">4.e.) Total </t>
    </r>
    <r>
      <rPr>
        <u/>
        <sz val="10"/>
        <rFont val="Calibri"/>
        <family val="2"/>
        <scheme val="minor"/>
      </rPr>
      <t>additional</t>
    </r>
    <r>
      <rPr>
        <sz val="10"/>
        <rFont val="Calibri"/>
        <family val="2"/>
        <scheme val="minor"/>
      </rPr>
      <t xml:space="preserve"> impervious tributary area (ac), as anticipated for future construction projects</t>
    </r>
  </si>
  <si>
    <r>
      <t>5.a.) Total</t>
    </r>
    <r>
      <rPr>
        <u/>
        <sz val="10"/>
        <rFont val="Calibri"/>
        <family val="2"/>
        <scheme val="minor"/>
      </rPr>
      <t xml:space="preserve"> proposed/new</t>
    </r>
    <r>
      <rPr>
        <sz val="10"/>
        <rFont val="Calibri"/>
        <family val="2"/>
        <scheme val="minor"/>
      </rPr>
      <t xml:space="preserve"> CDOT MS4 impervious area (ac) tributary to CM, as of the completion of this project</t>
    </r>
  </si>
  <si>
    <t>Total CDOT MS4 Impervious Area</t>
  </si>
  <si>
    <r>
      <t xml:space="preserve">5.b.) Total </t>
    </r>
    <r>
      <rPr>
        <u/>
        <sz val="10"/>
        <rFont val="Calibri"/>
        <family val="2"/>
        <scheme val="minor"/>
      </rPr>
      <t>existing CDOT</t>
    </r>
    <r>
      <rPr>
        <sz val="10"/>
        <rFont val="Calibri"/>
        <family val="2"/>
        <scheme val="minor"/>
      </rPr>
      <t xml:space="preserve"> MS4 impervious area (ac) tributary to CM, as of the completion of this project</t>
    </r>
  </si>
  <si>
    <r>
      <t>5.c.) Total CDOT MS4 impervious area</t>
    </r>
    <r>
      <rPr>
        <u/>
        <sz val="10"/>
        <color rgb="FFFF0000"/>
        <rFont val="Calibri"/>
        <family val="2"/>
        <scheme val="minor"/>
      </rPr>
      <t xml:space="preserve"> to be decomissioned</t>
    </r>
    <r>
      <rPr>
        <sz val="10"/>
        <color rgb="FFFF0000"/>
        <rFont val="Calibri"/>
        <family val="2"/>
        <scheme val="minor"/>
      </rPr>
      <t xml:space="preserve"> (ac) tributary to CM, as of the completion of this project</t>
    </r>
  </si>
  <si>
    <r>
      <t xml:space="preserve">6.a.) % of project that treats CDOT </t>
    </r>
    <r>
      <rPr>
        <u/>
        <sz val="10"/>
        <rFont val="Calibri"/>
        <family val="2"/>
        <scheme val="minor"/>
      </rPr>
      <t>proposed/new</t>
    </r>
    <r>
      <rPr>
        <sz val="10"/>
        <rFont val="Calibri"/>
        <family val="2"/>
        <scheme val="minor"/>
      </rPr>
      <t xml:space="preserve"> impervious MS4 area, as of the completion of this project (Sub-Total 5.a./ Sub-total 4.d.)</t>
    </r>
  </si>
  <si>
    <r>
      <t xml:space="preserve">6.b.) % of project that treats CDOT </t>
    </r>
    <r>
      <rPr>
        <u/>
        <sz val="10"/>
        <rFont val="Calibri"/>
        <family val="2"/>
        <scheme val="minor"/>
      </rPr>
      <t>existing</t>
    </r>
    <r>
      <rPr>
        <sz val="10"/>
        <rFont val="Calibri"/>
        <family val="2"/>
        <scheme val="minor"/>
      </rPr>
      <t xml:space="preserve"> impervious MS4 area, as of the completion of this project (Sub-total 5.b./Sub-total 4.d.)</t>
    </r>
  </si>
  <si>
    <r>
      <t xml:space="preserve">6.e.) % of project that treats additional CDOT impervious MS4 area, as anticipated in future construction projects </t>
    </r>
    <r>
      <rPr>
        <i/>
        <sz val="10"/>
        <rFont val="Calibri"/>
        <family val="2"/>
        <scheme val="minor"/>
      </rPr>
      <t xml:space="preserve"> </t>
    </r>
    <r>
      <rPr>
        <sz val="10"/>
        <rFont val="Calibri"/>
        <family val="2"/>
        <scheme val="minor"/>
      </rPr>
      <t>(Sub-total 5.e. / Sub-total 4.d.)</t>
    </r>
  </si>
  <si>
    <r>
      <t xml:space="preserve">7.a.) Total </t>
    </r>
    <r>
      <rPr>
        <u/>
        <sz val="10"/>
        <rFont val="Calibri"/>
        <family val="2"/>
        <scheme val="minor"/>
      </rPr>
      <t xml:space="preserve">Non-CDOT MS4 </t>
    </r>
    <r>
      <rPr>
        <sz val="10"/>
        <rFont val="Calibri"/>
        <family val="2"/>
        <scheme val="minor"/>
      </rPr>
      <t>Area Tributary to the Control Measure (ac), as of the completion of this project</t>
    </r>
  </si>
  <si>
    <t>Percent of Project that Treats CDOT's                             Impervious MS4 Area</t>
  </si>
  <si>
    <r>
      <t xml:space="preserve">6.d.) % of project that treats CDOT's impervious MS4 area, as of the completion of this project </t>
    </r>
    <r>
      <rPr>
        <i/>
        <sz val="10"/>
        <rFont val="Calibri"/>
        <family val="2"/>
        <scheme val="minor"/>
      </rPr>
      <t xml:space="preserve"> </t>
    </r>
    <r>
      <rPr>
        <sz val="10"/>
        <rFont val="Calibri"/>
        <family val="2"/>
        <scheme val="minor"/>
      </rPr>
      <t>(Sub-total 5.d. / Sub-total 4.d.)</t>
    </r>
  </si>
  <si>
    <t>These cells auto populate based on input in columns C - G</t>
  </si>
  <si>
    <t>Total and New Impervious Area</t>
  </si>
  <si>
    <r>
      <t xml:space="preserve">Onsite PWQ Required and/or Cherry Creek Project Treatment </t>
    </r>
    <r>
      <rPr>
        <b/>
        <i/>
        <sz val="16"/>
        <color rgb="FF000000"/>
        <rFont val="Calibri"/>
        <family val="2"/>
        <scheme val="minor"/>
      </rPr>
      <t xml:space="preserve">(if Applicable)                    </t>
    </r>
  </si>
  <si>
    <t>Aeas of Treatment Required by EA/EIS Trigger</t>
  </si>
  <si>
    <r>
      <t xml:space="preserve">9.d.) Total </t>
    </r>
    <r>
      <rPr>
        <u/>
        <sz val="10"/>
        <rFont val="Calibri"/>
        <family val="2"/>
        <scheme val="minor"/>
      </rPr>
      <t>Non-CDOT MS4</t>
    </r>
    <r>
      <rPr>
        <sz val="10"/>
        <rFont val="Calibri"/>
        <family val="2"/>
        <scheme val="minor"/>
      </rPr>
      <t xml:space="preserve"> Area Tributary to the Control Measure (ac), as of the completion of this project</t>
    </r>
  </si>
  <si>
    <r>
      <t xml:space="preserve">10.d.) Total </t>
    </r>
    <r>
      <rPr>
        <u/>
        <sz val="10"/>
        <rFont val="Calibri"/>
        <family val="2"/>
        <scheme val="minor"/>
      </rPr>
      <t>Non-CDOT MS4</t>
    </r>
    <r>
      <rPr>
        <sz val="10"/>
        <rFont val="Calibri"/>
        <family val="2"/>
        <scheme val="minor"/>
      </rPr>
      <t xml:space="preserve"> Area Tributary to the Control Measure that flows to Cherry Creek Reservoir (ac), as of the completion of this project</t>
    </r>
  </si>
  <si>
    <r>
      <t xml:space="preserve">11.d.) Total </t>
    </r>
    <r>
      <rPr>
        <u/>
        <sz val="10"/>
        <rFont val="Calibri"/>
        <family val="2"/>
        <scheme val="minor"/>
      </rPr>
      <t>Non-CDOT MS4</t>
    </r>
    <r>
      <rPr>
        <sz val="10"/>
        <rFont val="Calibri"/>
        <family val="2"/>
        <scheme val="minor"/>
      </rPr>
      <t xml:space="preserve"> Area Tributary to the Control Measure that flows toEA/EIS Trigger areas (ac), as of the completion of this project</t>
    </r>
  </si>
  <si>
    <t>Table 1a - Treatment Area</t>
  </si>
  <si>
    <r>
      <t xml:space="preserve">Total amount of </t>
    </r>
    <r>
      <rPr>
        <u/>
        <sz val="9"/>
        <rFont val="Calibri"/>
        <family val="2"/>
        <scheme val="minor"/>
      </rPr>
      <t>additional</t>
    </r>
    <r>
      <rPr>
        <sz val="9"/>
        <rFont val="Calibri"/>
        <family val="2"/>
        <scheme val="minor"/>
      </rPr>
      <t xml:space="preserve"> area that is anticipated to be treated by all of the CMs for future construction projects</t>
    </r>
  </si>
  <si>
    <r>
      <t xml:space="preserve">2.a.) Total </t>
    </r>
    <r>
      <rPr>
        <u/>
        <sz val="9"/>
        <color rgb="FF000000"/>
        <rFont val="Calibri"/>
        <family val="2"/>
        <scheme val="minor"/>
      </rPr>
      <t>proposed/new</t>
    </r>
    <r>
      <rPr>
        <sz val="9"/>
        <color rgb="FF000000"/>
        <rFont val="Calibri"/>
        <family val="2"/>
        <scheme val="minor"/>
      </rPr>
      <t xml:space="preserve"> CDOT MS4 area tributary to CM (ac), as of the completion of this project </t>
    </r>
  </si>
  <si>
    <r>
      <t xml:space="preserve">2.b.) Total </t>
    </r>
    <r>
      <rPr>
        <u/>
        <sz val="9"/>
        <color rgb="FF000000"/>
        <rFont val="Calibri"/>
        <family val="2"/>
        <scheme val="minor"/>
      </rPr>
      <t>existing</t>
    </r>
    <r>
      <rPr>
        <sz val="9"/>
        <color rgb="FF000000"/>
        <rFont val="Calibri"/>
        <family val="2"/>
        <scheme val="minor"/>
      </rPr>
      <t xml:space="preserve"> CDOT MS4 area tributary to CM (ac), as of the completion of this project </t>
    </r>
  </si>
  <si>
    <r>
      <t>2.c.) Total CDOT</t>
    </r>
    <r>
      <rPr>
        <u/>
        <sz val="9"/>
        <color rgb="FFFF0000"/>
        <rFont val="Calibri"/>
        <family val="2"/>
        <scheme val="minor"/>
      </rPr>
      <t xml:space="preserve"> MS4 area to be decomissioned </t>
    </r>
    <r>
      <rPr>
        <sz val="9"/>
        <color rgb="FFFF0000"/>
        <rFont val="Calibri"/>
        <family val="2"/>
        <scheme val="minor"/>
      </rPr>
      <t>that is tributary to CM (ac), as of the completion of this project</t>
    </r>
  </si>
  <si>
    <r>
      <t xml:space="preserve">Total </t>
    </r>
    <r>
      <rPr>
        <u/>
        <sz val="9"/>
        <rFont val="Calibri"/>
        <family val="2"/>
        <scheme val="minor"/>
      </rPr>
      <t>additional</t>
    </r>
    <r>
      <rPr>
        <sz val="9"/>
        <rFont val="Calibri"/>
        <family val="2"/>
        <scheme val="minor"/>
      </rPr>
      <t xml:space="preserve"> CDOT MS4 area that will be treated by the CMs </t>
    </r>
    <r>
      <rPr>
        <u/>
        <sz val="9"/>
        <rFont val="Calibri"/>
        <family val="2"/>
        <scheme val="minor"/>
      </rPr>
      <t>after</t>
    </r>
    <r>
      <rPr>
        <sz val="9"/>
        <rFont val="Calibri"/>
        <family val="2"/>
        <scheme val="minor"/>
      </rPr>
      <t xml:space="preserve"> completion of this project, and upon construction of anticipated projects that would drain to these CMs. This is the sub-total of all columns in row 2.e.</t>
    </r>
  </si>
  <si>
    <r>
      <t xml:space="preserve">3.a.) % of project that treats CDOT </t>
    </r>
    <r>
      <rPr>
        <u/>
        <sz val="9"/>
        <rFont val="Calibri"/>
        <family val="2"/>
        <scheme val="minor"/>
      </rPr>
      <t>proposed/new</t>
    </r>
    <r>
      <rPr>
        <sz val="9"/>
        <rFont val="Calibri"/>
        <family val="2"/>
        <scheme val="minor"/>
      </rPr>
      <t xml:space="preserve"> MS4 area, as of the completion of this project (Sub-total 2.a./ Sub-total 1.d.)</t>
    </r>
  </si>
  <si>
    <r>
      <t xml:space="preserve">3.b.) % of project that treats CDOT </t>
    </r>
    <r>
      <rPr>
        <u/>
        <sz val="9"/>
        <rFont val="Calibri"/>
        <family val="2"/>
        <scheme val="minor"/>
      </rPr>
      <t>existing</t>
    </r>
    <r>
      <rPr>
        <sz val="9"/>
        <rFont val="Calibri"/>
        <family val="2"/>
        <scheme val="minor"/>
      </rPr>
      <t xml:space="preserve"> MS4 area, as of the completion of this project (Sub-total 2.b./Sub-total 1.d.)</t>
    </r>
  </si>
  <si>
    <r>
      <t>4.a.) Total</t>
    </r>
    <r>
      <rPr>
        <u/>
        <sz val="9"/>
        <rFont val="Calibri"/>
        <family val="2"/>
        <scheme val="minor"/>
      </rPr>
      <t xml:space="preserve"> proposed/new</t>
    </r>
    <r>
      <rPr>
        <sz val="9"/>
        <rFont val="Calibri"/>
        <family val="2"/>
        <scheme val="minor"/>
      </rPr>
      <t xml:space="preserve"> impervious area (ac) tributary to CM, as of the completion of this project</t>
    </r>
  </si>
  <si>
    <r>
      <t xml:space="preserve">4.b.) Total </t>
    </r>
    <r>
      <rPr>
        <u/>
        <sz val="9"/>
        <rFont val="Calibri"/>
        <family val="2"/>
        <scheme val="minor"/>
      </rPr>
      <t xml:space="preserve">existing </t>
    </r>
    <r>
      <rPr>
        <sz val="9"/>
        <rFont val="Calibri"/>
        <family val="2"/>
        <scheme val="minor"/>
      </rPr>
      <t>impervious area (ac) tributary to CM, as of the completion of this project</t>
    </r>
  </si>
  <si>
    <r>
      <t>4.c.) Total impervious area</t>
    </r>
    <r>
      <rPr>
        <u/>
        <sz val="9"/>
        <color rgb="FFFF0000"/>
        <rFont val="Calibri"/>
        <family val="2"/>
        <scheme val="minor"/>
      </rPr>
      <t xml:space="preserve"> to be decomissioned</t>
    </r>
    <r>
      <rPr>
        <sz val="9"/>
        <color rgb="FFFF0000"/>
        <rFont val="Calibri"/>
        <family val="2"/>
        <scheme val="minor"/>
      </rPr>
      <t xml:space="preserve"> (ac) tributary to CM, as of the completion of this project</t>
    </r>
  </si>
  <si>
    <r>
      <t xml:space="preserve">4.e.) Total </t>
    </r>
    <r>
      <rPr>
        <u/>
        <sz val="9"/>
        <rFont val="Calibri"/>
        <family val="2"/>
        <scheme val="minor"/>
      </rPr>
      <t>additional</t>
    </r>
    <r>
      <rPr>
        <sz val="9"/>
        <rFont val="Calibri"/>
        <family val="2"/>
        <scheme val="minor"/>
      </rPr>
      <t xml:space="preserve"> impervious tributary area (ac), as anticipated for future construction projects</t>
    </r>
  </si>
  <si>
    <r>
      <t xml:space="preserve">Total </t>
    </r>
    <r>
      <rPr>
        <u/>
        <sz val="9"/>
        <rFont val="Calibri"/>
        <family val="2"/>
        <scheme val="minor"/>
      </rPr>
      <t>additional</t>
    </r>
    <r>
      <rPr>
        <sz val="9"/>
        <rFont val="Calibri"/>
        <family val="2"/>
        <scheme val="minor"/>
      </rPr>
      <t xml:space="preserve"> impervious area that will be treated by the CM </t>
    </r>
    <r>
      <rPr>
        <u/>
        <sz val="9"/>
        <rFont val="Calibri"/>
        <family val="2"/>
        <scheme val="minor"/>
      </rPr>
      <t>after</t>
    </r>
    <r>
      <rPr>
        <sz val="9"/>
        <rFont val="Calibri"/>
        <family val="2"/>
        <scheme val="minor"/>
      </rPr>
      <t xml:space="preserve"> completion of this project, and upon completion of anticipated projects that would drain to this CM. (This impacts the size of the CM.) This is the sub-total of all columns in row 4.e.</t>
    </r>
  </si>
  <si>
    <r>
      <t>5.a.) Total</t>
    </r>
    <r>
      <rPr>
        <u/>
        <sz val="9"/>
        <rFont val="Calibri"/>
        <family val="2"/>
        <scheme val="minor"/>
      </rPr>
      <t xml:space="preserve"> proposed/new</t>
    </r>
    <r>
      <rPr>
        <sz val="9"/>
        <rFont val="Calibri"/>
        <family val="2"/>
        <scheme val="minor"/>
      </rPr>
      <t xml:space="preserve"> CDOT MS4 impervious area (ac) tributary to CM, as of the completion of this project</t>
    </r>
  </si>
  <si>
    <r>
      <t xml:space="preserve">5.b.) Total </t>
    </r>
    <r>
      <rPr>
        <u/>
        <sz val="9"/>
        <rFont val="Calibri"/>
        <family val="2"/>
        <scheme val="minor"/>
      </rPr>
      <t>existing CDOT</t>
    </r>
    <r>
      <rPr>
        <sz val="9"/>
        <rFont val="Calibri"/>
        <family val="2"/>
        <scheme val="minor"/>
      </rPr>
      <t xml:space="preserve"> MS4 impervious area (ac) tributary to CM, as of the completion of this project</t>
    </r>
  </si>
  <si>
    <r>
      <t>5.c.) Total CDOT MS4 impervious area</t>
    </r>
    <r>
      <rPr>
        <u/>
        <sz val="9"/>
        <color rgb="FFFF0000"/>
        <rFont val="Calibri"/>
        <family val="2"/>
        <scheme val="minor"/>
      </rPr>
      <t xml:space="preserve"> to be decomissioned</t>
    </r>
    <r>
      <rPr>
        <sz val="9"/>
        <color rgb="FFFF0000"/>
        <rFont val="Calibri"/>
        <family val="2"/>
        <scheme val="minor"/>
      </rPr>
      <t xml:space="preserve"> (ac) tributary to CM, as of the completion of this project</t>
    </r>
  </si>
  <si>
    <r>
      <t xml:space="preserve">Total </t>
    </r>
    <r>
      <rPr>
        <u/>
        <sz val="9"/>
        <rFont val="Calibri"/>
        <family val="2"/>
        <scheme val="minor"/>
      </rPr>
      <t>additiona</t>
    </r>
    <r>
      <rPr>
        <sz val="9"/>
        <rFont val="Calibri"/>
        <family val="2"/>
        <scheme val="minor"/>
      </rPr>
      <t>l amount of impervious area within CDOT's MS4 area that will be treated by all of the CMs after completion of this project, and upon construction of anticipated projects that would drain to these CMs. This is the sub-total of all columns in row 5.e.</t>
    </r>
  </si>
  <si>
    <r>
      <t xml:space="preserve">6.a.) % of project that treats CDOT </t>
    </r>
    <r>
      <rPr>
        <u/>
        <sz val="9"/>
        <rFont val="Calibri"/>
        <family val="2"/>
        <scheme val="minor"/>
      </rPr>
      <t>proposed/new</t>
    </r>
    <r>
      <rPr>
        <sz val="9"/>
        <rFont val="Calibri"/>
        <family val="2"/>
        <scheme val="minor"/>
      </rPr>
      <t xml:space="preserve"> impervious MS4 area, as of the completion of this project (Sub-Total 5.a./ Sub-total 4.d.)</t>
    </r>
  </si>
  <si>
    <r>
      <t xml:space="preserve">6.b.) % of project that treats CDOT </t>
    </r>
    <r>
      <rPr>
        <u/>
        <sz val="9"/>
        <rFont val="Calibri"/>
        <family val="2"/>
        <scheme val="minor"/>
      </rPr>
      <t>existing</t>
    </r>
    <r>
      <rPr>
        <sz val="9"/>
        <rFont val="Calibri"/>
        <family val="2"/>
        <scheme val="minor"/>
      </rPr>
      <t xml:space="preserve"> impervious MS4 area, as of the completion of this project (Sub-total 5.b./Sub-total 4.d.)</t>
    </r>
  </si>
  <si>
    <r>
      <t xml:space="preserve">6.d.) % of project that treats CDOT's impervious MS4 area, as of the completion of this project </t>
    </r>
    <r>
      <rPr>
        <i/>
        <sz val="9"/>
        <rFont val="Calibri"/>
        <family val="2"/>
        <scheme val="minor"/>
      </rPr>
      <t xml:space="preserve"> </t>
    </r>
    <r>
      <rPr>
        <sz val="9"/>
        <rFont val="Calibri"/>
        <family val="2"/>
        <scheme val="minor"/>
      </rPr>
      <t>(Sub-total 5.d. / Sub-total 4.d.)</t>
    </r>
  </si>
  <si>
    <r>
      <t xml:space="preserve">6.e.) % of project that treats additional CDOT impervious MS4 area, as anticipated in future construction projects </t>
    </r>
    <r>
      <rPr>
        <i/>
        <sz val="9"/>
        <rFont val="Calibri"/>
        <family val="2"/>
        <scheme val="minor"/>
      </rPr>
      <t xml:space="preserve"> </t>
    </r>
    <r>
      <rPr>
        <sz val="9"/>
        <rFont val="Calibri"/>
        <family val="2"/>
        <scheme val="minor"/>
      </rPr>
      <t>(Sub-total 5.e. / Sub-total 4.d.)</t>
    </r>
  </si>
  <si>
    <r>
      <t xml:space="preserve">7.a.) Total </t>
    </r>
    <r>
      <rPr>
        <u/>
        <sz val="9"/>
        <rFont val="Calibri"/>
        <family val="2"/>
        <scheme val="minor"/>
      </rPr>
      <t xml:space="preserve">Non-CDOT MS4 </t>
    </r>
    <r>
      <rPr>
        <sz val="9"/>
        <rFont val="Calibri"/>
        <family val="2"/>
        <scheme val="minor"/>
      </rPr>
      <t>Area Tributary to the Control Measure (ac), as of the completion of this project</t>
    </r>
  </si>
  <si>
    <r>
      <t xml:space="preserve">Current 303(d)-trigger tributary area to all CMs from </t>
    </r>
    <r>
      <rPr>
        <u/>
        <sz val="9"/>
        <rFont val="Calibri"/>
        <family val="2"/>
        <scheme val="minor"/>
      </rPr>
      <t xml:space="preserve"> outside</t>
    </r>
    <r>
      <rPr>
        <sz val="9"/>
        <rFont val="Calibri"/>
        <family val="2"/>
        <scheme val="minor"/>
      </rPr>
      <t xml:space="preserve"> CDOT MS4 area,  when this project is completed. This is the sub-total of all CMs in row 9.d. The number of columns sub-totalled will depend on the number of CMs.           </t>
    </r>
  </si>
  <si>
    <r>
      <t xml:space="preserve">Current impervious area tributary to all CMs that is </t>
    </r>
    <r>
      <rPr>
        <u/>
        <sz val="9"/>
        <rFont val="Calibri"/>
        <family val="2"/>
        <scheme val="minor"/>
      </rPr>
      <t>outside</t>
    </r>
    <r>
      <rPr>
        <sz val="9"/>
        <rFont val="Calibri"/>
        <family val="2"/>
        <scheme val="minor"/>
      </rPr>
      <t xml:space="preserve"> CDOT's MS4 boundary and meets PWQ EA/EIS Trigger requirements. This is the sub-total of all CMs in row 11.d. The number of columns sub-totalled will depend on the number of CMs.           </t>
    </r>
  </si>
  <si>
    <t xml:space="preserve">CM #1 (B3: Enter PWQ #  and name from submitted map for each CM) </t>
  </si>
  <si>
    <t>B5: Enter what type of CM will be installed (e.g. Extended Detention Basin, Sand Filter Basin, etc.)</t>
  </si>
  <si>
    <t>B6: For each control measure enter the design standard used for treament (WQCV, TSS, or  Infilitration)</t>
  </si>
  <si>
    <t xml:space="preserve">B7: Enter the status of the CM. Is it an existing CM that will not be modified, a CM that will be modified as a retrofit, a completely new CM, or a CM that will be decommissioned? </t>
  </si>
  <si>
    <t xml:space="preserve">B8: Enter any notes that will clarify what is being treated by the CM. </t>
  </si>
  <si>
    <t xml:space="preserve">B10: Enter the amount of acres tributary to the CM that have not been previously treated. This is only new treatment area. </t>
  </si>
  <si>
    <t xml:space="preserve">B11: Enter the amount of acres tributary to an existing CM that will continue to be treated after the proposed project is complete.     </t>
  </si>
  <si>
    <t xml:space="preserve">B12: Enter the tributary area currently treated that will be decommissioned with this project. This is area currently treated by an existing CM that will be decomissioned with the project.     </t>
  </si>
  <si>
    <t>B13: Total amount of area that will be treated by the CM upon completion. This is the total of 1.a+1.b-1.c.</t>
  </si>
  <si>
    <t>Same as B13</t>
  </si>
  <si>
    <r>
      <t xml:space="preserve">B14: Enter the total </t>
    </r>
    <r>
      <rPr>
        <u/>
        <sz val="9"/>
        <rFont val="Calibri"/>
        <family val="2"/>
        <scheme val="minor"/>
      </rPr>
      <t>additional</t>
    </r>
    <r>
      <rPr>
        <sz val="9"/>
        <rFont val="Calibri"/>
        <family val="2"/>
        <scheme val="minor"/>
      </rPr>
      <t xml:space="preserve"> amount of area that will be treated by the CM </t>
    </r>
    <r>
      <rPr>
        <u/>
        <sz val="9"/>
        <rFont val="Calibri"/>
        <family val="2"/>
        <scheme val="minor"/>
      </rPr>
      <t>after</t>
    </r>
    <r>
      <rPr>
        <sz val="9"/>
        <rFont val="Calibri"/>
        <family val="2"/>
        <scheme val="minor"/>
      </rPr>
      <t xml:space="preserve"> completion of this project, and upon completion of anticipated projects that would drain to this CM. (This impacts the size of the CM.) </t>
    </r>
  </si>
  <si>
    <t xml:space="preserve">B16: Enter the amount from 1.a. that is within CDOT's MS4 area. This is the proposed tributary area that is also within CDOT's MS4 area. </t>
  </si>
  <si>
    <t xml:space="preserve">B17: Enter the amount from 1.b. that is  within CDOT's MS4 area. This is the area tributary to the existing CM that is within CDOT's MS4 area.   </t>
  </si>
  <si>
    <t xml:space="preserve">B18: Enter the the amount from 1.b. that is within CDOT's MS4 boundary.This is the current area tributary to an existing CM that will be decommissioned and that is also within the CDOT MS4 boundary.    </t>
  </si>
  <si>
    <t>B19: Total amount of area that will be treated by the CM upon completion that is also within the MS4 boundary. This is the total of 2.a.+2.b.-2.c.</t>
  </si>
  <si>
    <t>Same as B19</t>
  </si>
  <si>
    <t>B22: Percent of new area treated by the CM. This is (2.a/1.d.)x100</t>
  </si>
  <si>
    <t>Same as B22</t>
  </si>
  <si>
    <t>B23: Percent of existing area treated by the CM. This is (2.b/1.d.)x100</t>
  </si>
  <si>
    <t>Same as B23</t>
  </si>
  <si>
    <t xml:space="preserve">B25: Percent of area treated by the CM that treats CDOT MS4 area.  This is (2.d./1.d.)x100 </t>
  </si>
  <si>
    <t>Same as B25</t>
  </si>
  <si>
    <t xml:space="preserve">B26: Percent of area treated by the CM that treats CDOT MS4 area.  This is (2.e./1.d.)x100 </t>
  </si>
  <si>
    <t>Same as B26</t>
  </si>
  <si>
    <t>B29: Enter the amount of 1.a. that is impervious.</t>
  </si>
  <si>
    <t>B30: Enter the amount of 1.b. that is impervious.</t>
  </si>
  <si>
    <t>B31: Enter the amount of 1.c. that is impervious.</t>
  </si>
  <si>
    <t>B32: Total amount of impervious area that will be treated by the CM upon completion. This is the total of 4.a.+4.b.-4.c.</t>
  </si>
  <si>
    <t>Same as B32</t>
  </si>
  <si>
    <t xml:space="preserve"> Same as B31</t>
  </si>
  <si>
    <t>B33: Enter the total amount of impervious area that will be treated by the CM after completion of this project, and upon construction of anticipated projects. This is the area of 2.e. that will treat impervious area.</t>
  </si>
  <si>
    <t xml:space="preserve"> Same as B33</t>
  </si>
  <si>
    <t>Same as B29</t>
  </si>
  <si>
    <t>Same as B30</t>
  </si>
  <si>
    <t>Same as B20</t>
  </si>
  <si>
    <t>Same as B18</t>
  </si>
  <si>
    <t>Same as B17</t>
  </si>
  <si>
    <t>Same as B5</t>
  </si>
  <si>
    <t>Same as B6</t>
  </si>
  <si>
    <t>Same as B7</t>
  </si>
  <si>
    <t>Same as B8</t>
  </si>
  <si>
    <t>Same as B10</t>
  </si>
  <si>
    <t>Same as B11</t>
  </si>
  <si>
    <t>Same as B12</t>
  </si>
  <si>
    <t>CM #2     (Same as B3)</t>
  </si>
  <si>
    <t>CM #3   (Same as B3)</t>
  </si>
  <si>
    <t>CM #4   (Same as B3)</t>
  </si>
  <si>
    <t>CM #5     (Same as B3)</t>
  </si>
  <si>
    <t>Same as B14</t>
  </si>
  <si>
    <t>Same as B16</t>
  </si>
  <si>
    <t xml:space="preserve">B35: Enter  the proposed impervious area tributary to the CM that is within CDOT's MS4 boundary. This is the amount of 4.a. that is within the CDOT MS4 boundary.  </t>
  </si>
  <si>
    <t>Same as B35</t>
  </si>
  <si>
    <t xml:space="preserve">B36: Enter  the proposed impervious area tributary to the CM that is within CDOT's MS4 boundary. This is the amount of 4.b. that is within the CDOT MS4 boundary.  </t>
  </si>
  <si>
    <t>Same as B36</t>
  </si>
  <si>
    <t xml:space="preserve">B37: Enter  the proposed impervious area tributary to the CM that is within CDOT's MS4 boundary. This is the amount of 4.c. that is within the CDOT MS4 boundary.  </t>
  </si>
  <si>
    <t>Same as B37</t>
  </si>
  <si>
    <t>B38: Total amount of impervious area tributary to the CM within CDOT's MS4. This is the total of 4.a.+4.b.-4.c.</t>
  </si>
  <si>
    <t>Same as B38</t>
  </si>
  <si>
    <t>B39: Enter the total amount of impervious area tributary to the CM within CDOT's MS4, as anticipated in future construction projects. This is the area in 4.e. that is impervious.</t>
  </si>
  <si>
    <t>Same as B39</t>
  </si>
  <si>
    <r>
      <t xml:space="preserve">B20: Enter the total </t>
    </r>
    <r>
      <rPr>
        <u/>
        <sz val="9"/>
        <rFont val="Calibri"/>
        <family val="2"/>
        <scheme val="minor"/>
      </rPr>
      <t>additional</t>
    </r>
    <r>
      <rPr>
        <sz val="9"/>
        <rFont val="Calibri"/>
        <family val="2"/>
        <scheme val="minor"/>
      </rPr>
      <t xml:space="preserve"> CDOT MS4 area that will be treated by the CM </t>
    </r>
    <r>
      <rPr>
        <u/>
        <sz val="9"/>
        <rFont val="Calibri"/>
        <family val="2"/>
        <scheme val="minor"/>
      </rPr>
      <t>after</t>
    </r>
    <r>
      <rPr>
        <sz val="9"/>
        <rFont val="Calibri"/>
        <family val="2"/>
        <scheme val="minor"/>
      </rPr>
      <t xml:space="preserve"> completion of this project, and upon completion of anticipated projects that would drain to this CM. (This impacts the size of the CM). This is the amount of 1.e. that is also within the CDOT MS4 boundary.</t>
    </r>
  </si>
  <si>
    <t>B54: Enter the total area (ac) of the project. This is the area outlined by the completed project, NOT total disturbed area.</t>
  </si>
  <si>
    <t>B55: Total increase in impervious area (ac) of the project, as of completion of the project. (Sub-total 4.a.-Sub-total 4.c.)</t>
  </si>
  <si>
    <t>9.a.) Total area of project (ac) that drains to a PWQ 303(d) Trigger stream segment (ac), as of the completion of this project.</t>
  </si>
  <si>
    <t>B57: Enter the total area of project (ac) that drains to a PWQ 303(d) Trigger stream segment (ac), as of the completion of this project.</t>
  </si>
  <si>
    <t>B58: Enter the total tributary area (ac) of CDOT MS4 area that will be treated by the CM and meets CDOT MS4 303(d) list trigger</t>
  </si>
  <si>
    <t>Same as B58</t>
  </si>
  <si>
    <t>B59: Enter the total impervious tributary area (ac) of CDOT MS4 area that will be treated by the CM and meets CDOT MS4 303(d) list trigger</t>
  </si>
  <si>
    <t>Same as B59</t>
  </si>
  <si>
    <r>
      <t xml:space="preserve">B60: Enter the total </t>
    </r>
    <r>
      <rPr>
        <u/>
        <sz val="9"/>
        <rFont val="Calibri"/>
        <family val="2"/>
        <scheme val="minor"/>
      </rPr>
      <t>Non-CDOT MS4</t>
    </r>
    <r>
      <rPr>
        <sz val="9"/>
        <rFont val="Calibri"/>
        <family val="2"/>
        <scheme val="minor"/>
      </rPr>
      <t xml:space="preserve"> Area Tributary to the Control Measure (ac), as of the completion of this project.</t>
    </r>
  </si>
  <si>
    <t>Same as B60</t>
  </si>
  <si>
    <t>10.a.) Total area of project (ac) that drains to Cherry Creek Reservoir (ac), as of the completion of this project.</t>
  </si>
  <si>
    <t>10.b.) Total area tributary to CM, treated in CDOT's MS4 area via Onsite PWQ Cherry Creek Reservoir  Trigger requirements (ac), as of the completion of this project.</t>
  </si>
  <si>
    <r>
      <t xml:space="preserve">10.d.) Total </t>
    </r>
    <r>
      <rPr>
        <u/>
        <sz val="9"/>
        <rFont val="Calibri"/>
        <family val="2"/>
        <scheme val="minor"/>
      </rPr>
      <t>Non-CDOT MS4</t>
    </r>
    <r>
      <rPr>
        <sz val="9"/>
        <rFont val="Calibri"/>
        <family val="2"/>
        <scheme val="minor"/>
      </rPr>
      <t xml:space="preserve"> Area Tributary to the Control Measure that flows to Cherry Creek Reservoir (ac), as of the completion of this project.</t>
    </r>
  </si>
  <si>
    <r>
      <t xml:space="preserve">9.d.) Total </t>
    </r>
    <r>
      <rPr>
        <u/>
        <sz val="9"/>
        <rFont val="Calibri"/>
        <family val="2"/>
        <scheme val="minor"/>
      </rPr>
      <t>Non-CDOT MS4</t>
    </r>
    <r>
      <rPr>
        <sz val="9"/>
        <rFont val="Calibri"/>
        <family val="2"/>
        <scheme val="minor"/>
      </rPr>
      <t xml:space="preserve"> Area Tributary to the Control Measure (ac), as of the completion of this project.</t>
    </r>
  </si>
  <si>
    <t>B62: Enter the total area of project (ac) that drains to Cherry Creek Reservoir (ac), as of the completion of this project.</t>
  </si>
  <si>
    <t>B63: Enter the total tributary area (ac) of CDOT MS4 area that will be treated by the CM and meets Cherry Creek Trigger requirements.</t>
  </si>
  <si>
    <t>Same as B63</t>
  </si>
  <si>
    <t>B64: Enter the total impervious tributary area (ac) of CDOT MS4 area that will be treated by the CM and meets Cherry Creek Trigger requirements.</t>
  </si>
  <si>
    <t>Same as B64</t>
  </si>
  <si>
    <t>B65: Enter the total impervious tributary area (ac) of CDOT MS4 area that will be treated by the CM and meets Cherry Creek Trigger requirements.</t>
  </si>
  <si>
    <t>Same as B65</t>
  </si>
  <si>
    <t>11.a.) Total area of project (ac) that drains to EA/EIS Trigger areas (ac), as of the completion of this project.</t>
  </si>
  <si>
    <t>11.c.) Total impervious tributary area treated in CDOT's MS4 area via Onsite PWQ EA/EIS Trigger requirements (ac), as of the completion of this project.</t>
  </si>
  <si>
    <t>11.b.) Total area tributary to CM,treated in CDOT's MS4 area via Onsite PWQ EA/EIS Trigger requirements (ac), as of the completion of this project.</t>
  </si>
  <si>
    <r>
      <t xml:space="preserve">11.d.) Total </t>
    </r>
    <r>
      <rPr>
        <u/>
        <sz val="10"/>
        <rFont val="Calibri"/>
        <family val="2"/>
        <scheme val="minor"/>
      </rPr>
      <t>Non-CDOT MS4</t>
    </r>
    <r>
      <rPr>
        <sz val="10"/>
        <rFont val="Calibri"/>
        <family val="2"/>
        <scheme val="minor"/>
      </rPr>
      <t xml:space="preserve"> Area Tributary to the Control Measure that flows toEA/EIS Trigger areas (ac), as of the completion of this project.</t>
    </r>
  </si>
  <si>
    <t>B67: Enter the total area of project (ac) that drains to EA/EIS Trigger areas (ac), as of the completion of this project.</t>
  </si>
  <si>
    <t>B68: Enter the tota tributary area (ac) of CDOT MS4 area that will be treated by the CM and meets Onsite PWQ EA/EIS Trigger requirements.</t>
  </si>
  <si>
    <t>Same as B68</t>
  </si>
  <si>
    <t>B69: Enter the total impervious tributary area (ac) of CDOT MS4 area that will be treated by the CM and meets Onsite PWQ EA/EIS Trigger requirements.</t>
  </si>
  <si>
    <t>Same as B69</t>
  </si>
  <si>
    <r>
      <t>B70: Enter the total</t>
    </r>
    <r>
      <rPr>
        <u/>
        <sz val="9"/>
        <rFont val="Calibri"/>
        <family val="2"/>
        <scheme val="minor"/>
      </rPr>
      <t xml:space="preserve"> Non-CDOT MS4</t>
    </r>
    <r>
      <rPr>
        <sz val="9"/>
        <rFont val="Calibri"/>
        <family val="2"/>
        <scheme val="minor"/>
      </rPr>
      <t xml:space="preserve"> Tributary  area (ac) that will be treated by the CM and meets Onsite PWQ EA/EIS Trigger requirements.</t>
    </r>
  </si>
  <si>
    <t>Same as B70</t>
  </si>
  <si>
    <r>
      <t xml:space="preserve">10.d.) Total </t>
    </r>
    <r>
      <rPr>
        <u/>
        <sz val="10"/>
        <rFont val="Calibri"/>
        <family val="2"/>
        <scheme val="minor"/>
      </rPr>
      <t>Non-CDOT MS4</t>
    </r>
    <r>
      <rPr>
        <sz val="10"/>
        <rFont val="Calibri"/>
        <family val="2"/>
        <scheme val="minor"/>
      </rPr>
      <t xml:space="preserve"> Area Tributary to the Control Measure that flows to Cherry Creek Reservoir (ac), as of the completion of this project.</t>
    </r>
  </si>
  <si>
    <t>10.c.) Total impervious area tributary to CM, treated in CDOT's MS4 area via Onsite PWQ Cherry Creek Reservoir Trigger requirements (ac), as of the completion of this project.</t>
  </si>
  <si>
    <r>
      <t xml:space="preserve">9.d.) Total </t>
    </r>
    <r>
      <rPr>
        <u/>
        <sz val="10"/>
        <rFont val="Calibri"/>
        <family val="2"/>
        <scheme val="minor"/>
      </rPr>
      <t>Non-CDOT MS4</t>
    </r>
    <r>
      <rPr>
        <sz val="10"/>
        <rFont val="Calibri"/>
        <family val="2"/>
        <scheme val="minor"/>
      </rPr>
      <t xml:space="preserve"> Area Tributary to the Control Measure (ac), as of the completion of this project.</t>
    </r>
  </si>
  <si>
    <t>9.c.) Total impervious tributary area tributary to CM, treated in CDOT's MS4 area via Onsite PWQ 303(d) Trigger requirements (ac), as of the completion of this project.</t>
  </si>
  <si>
    <t>9.b.) Total area tributary to CM, treated in CDOT's MS4 area via Onsite PWQ 303(d) Trigger requirements (ac), as of the completion of this project.</t>
  </si>
  <si>
    <r>
      <t xml:space="preserve">g) Total requested from CDOT </t>
    </r>
    <r>
      <rPr>
        <b/>
        <i/>
        <sz val="10"/>
        <color rgb="FF000000"/>
        <rFont val="Calibri"/>
        <family val="2"/>
        <scheme val="minor"/>
      </rPr>
      <t xml:space="preserve"> (Table 1a $ Request From CDOT Mitigation Pool Phase Total - cell F12)</t>
    </r>
  </si>
  <si>
    <r>
      <t xml:space="preserve">i) Total project cost </t>
    </r>
    <r>
      <rPr>
        <b/>
        <i/>
        <sz val="10"/>
        <color rgb="FF000000"/>
        <rFont val="Calibri"/>
        <family val="2"/>
        <scheme val="minor"/>
      </rPr>
      <t>(Table 1b Phase Total - cell F24)</t>
    </r>
  </si>
  <si>
    <r>
      <t xml:space="preserve">j) % of project cost requested from CDOT </t>
    </r>
    <r>
      <rPr>
        <b/>
        <i/>
        <sz val="10"/>
        <color rgb="FF000000"/>
        <rFont val="Calibri"/>
        <family val="2"/>
        <scheme val="minor"/>
      </rPr>
      <t>(Table 1B row g / row i )</t>
    </r>
  </si>
  <si>
    <r>
      <t xml:space="preserve">k) Total CDOT cost per tributary acre in CDOT's MS4 </t>
    </r>
    <r>
      <rPr>
        <b/>
        <i/>
        <sz val="10"/>
        <color rgb="FF000000"/>
        <rFont val="Calibri"/>
        <family val="2"/>
        <scheme val="minor"/>
      </rPr>
      <t>(Table 1B row g / Table 1A cell K14 )</t>
    </r>
  </si>
  <si>
    <r>
      <t xml:space="preserve">l) Total CDOT cost per impervious tributary acre in CDOT's MS4 </t>
    </r>
    <r>
      <rPr>
        <b/>
        <i/>
        <sz val="10"/>
        <color theme="1"/>
        <rFont val="Calibri"/>
        <family val="2"/>
        <scheme val="minor"/>
      </rPr>
      <t>(Table 1B row g /Table 1A cell K34)</t>
    </r>
  </si>
  <si>
    <t>$ Requested from CDOT</t>
  </si>
  <si>
    <t>Expected Expenditure Date</t>
  </si>
  <si>
    <r>
      <t xml:space="preserve">Mitigation Pool Funds </t>
    </r>
    <r>
      <rPr>
        <b/>
        <sz val="11"/>
        <color theme="1"/>
        <rFont val="Calibri"/>
        <family val="2"/>
        <scheme val="minor"/>
      </rPr>
      <t>must be expended within 3 years of approval</t>
    </r>
    <r>
      <rPr>
        <sz val="11"/>
        <color theme="1"/>
        <rFont val="Calibri"/>
        <family val="2"/>
        <scheme val="minor"/>
      </rPr>
      <t xml:space="preserve"> to remain in compliance with CDOT's MS4 Permit.  Unexpended funds must be returned to the Mitigaiton Pool Fund.                                                                                                                                                                                                                                                                                                                                          </t>
    </r>
  </si>
  <si>
    <t xml:space="preserve">Maintenance cannot be considered an in-kind resource. </t>
  </si>
  <si>
    <t>Please review Guidance for perissible and excluded examples of expenses covered by the Mitigation Pool Fund.</t>
  </si>
  <si>
    <t xml:space="preserve">PWQ expenses are not exempt from the Construction Engineering (CE) and Indirect rate. When budgeting the Construction phase,  include the associated CE rates.  </t>
  </si>
  <si>
    <t>Please review Guidance for examples of allowable expenses covered by the Mitigation Pool Fund.</t>
  </si>
  <si>
    <t>Blue boxes=auto calculation, Red text=decomissioned CM</t>
  </si>
  <si>
    <t>All CDOT and Local Agency Projects must fill out the Treatment Table (1A) and the Cost Estimate Table (1B).  There is an example for both the Treatment and Cost Estimate Table. Additionally, the Treatment Table (1B) has directions for completing the table. Please refer to these directions as you complete the table. 
For all On-Site (including projects in the Cherry Creek Resevoir watershed) andOn-Site plus projects , applicants are required to enter the reporting information for sections 8.a. through 11.d. Tese are the sections with purple 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</si>
</sst>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_);[Red]\(&quot;$&quot;#,##0\)"/>
    <numFmt numFmtId="44" formatCode="_(&quot;$&quot;* #,##0.00_);_(&quot;$&quot;* \(#,##0.00\);_(&quot;$&quot;* &quot;-&quot;??_);_(@_)"/>
    <numFmt numFmtId="164" formatCode="0.0%"/>
    <numFmt numFmtId="165" formatCode="_(&quot;$&quot;* #,##0_);_(&quot;$&quot;* \(#,##0\);_(&quot;$&quot;* &quot;-&quot;??_);_(@_)"/>
    <numFmt numFmtId="166" formatCode="0.0"/>
    <numFmt numFmtId="167" formatCode="&quot;$&quot;#,##0"/>
    <numFmt numFmtId="168" formatCode="#,##0.0"/>
  </numFmts>
  <fonts count="39" x14ac:knownFonts="1">
    <font>
      <sz val="11"/>
      <color theme="1"/>
      <name val="Calibri"/>
      <family val="2"/>
      <scheme val="minor"/>
    </font>
    <font>
      <b/>
      <sz val="10"/>
      <color rgb="FF000000"/>
      <name val="Trebuchet MS"/>
      <family val="2"/>
    </font>
    <font>
      <b/>
      <i/>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Calibri"/>
      <family val="2"/>
      <scheme val="minor"/>
    </font>
    <font>
      <sz val="10"/>
      <color theme="1"/>
      <name val="Calibri"/>
      <family val="2"/>
      <scheme val="minor"/>
    </font>
    <font>
      <sz val="11"/>
      <name val="Calibri"/>
      <family val="2"/>
      <scheme val="minor"/>
    </font>
    <font>
      <b/>
      <sz val="10"/>
      <color rgb="FF000000"/>
      <name val="Calibri"/>
      <family val="2"/>
      <scheme val="minor"/>
    </font>
    <font>
      <b/>
      <sz val="10"/>
      <name val="Calibri"/>
      <family val="2"/>
      <scheme val="minor"/>
    </font>
    <font>
      <sz val="10"/>
      <color rgb="FFFF0000"/>
      <name val="Calibri"/>
      <family val="2"/>
      <scheme val="minor"/>
    </font>
    <font>
      <b/>
      <sz val="10"/>
      <color rgb="FFFF0000"/>
      <name val="Calibri"/>
      <family val="2"/>
      <scheme val="minor"/>
    </font>
    <font>
      <sz val="10"/>
      <color rgb="FF00B050"/>
      <name val="Calibri"/>
      <family val="2"/>
      <scheme val="minor"/>
    </font>
    <font>
      <b/>
      <sz val="12"/>
      <name val="Calibri"/>
      <family val="2"/>
      <scheme val="minor"/>
    </font>
    <font>
      <b/>
      <sz val="10"/>
      <color theme="1"/>
      <name val="Calibri"/>
      <family val="2"/>
      <scheme val="minor"/>
    </font>
    <font>
      <b/>
      <sz val="14"/>
      <color rgb="FF000000"/>
      <name val="Calibri"/>
      <family val="2"/>
      <scheme val="minor"/>
    </font>
    <font>
      <b/>
      <i/>
      <sz val="10"/>
      <color rgb="FF000000"/>
      <name val="Calibri"/>
      <family val="2"/>
      <scheme val="minor"/>
    </font>
    <font>
      <b/>
      <sz val="14"/>
      <name val="Calibri"/>
      <family val="2"/>
      <scheme val="minor"/>
    </font>
    <font>
      <sz val="10"/>
      <color rgb="FF000000"/>
      <name val="Calibri"/>
      <family val="2"/>
      <scheme val="minor"/>
    </font>
    <font>
      <u/>
      <sz val="10"/>
      <color rgb="FF000000"/>
      <name val="Calibri"/>
      <family val="2"/>
      <scheme val="minor"/>
    </font>
    <font>
      <u/>
      <sz val="10"/>
      <color rgb="FFFF0000"/>
      <name val="Calibri"/>
      <family val="2"/>
      <scheme val="minor"/>
    </font>
    <font>
      <sz val="12"/>
      <name val="Calibri"/>
      <family val="2"/>
      <scheme val="minor"/>
    </font>
    <font>
      <u/>
      <sz val="10"/>
      <name val="Calibri"/>
      <family val="2"/>
      <scheme val="minor"/>
    </font>
    <font>
      <sz val="9"/>
      <name val="Calibri"/>
      <family val="2"/>
      <scheme val="minor"/>
    </font>
    <font>
      <sz val="9"/>
      <color rgb="FF000000"/>
      <name val="Calibri"/>
      <family val="2"/>
      <scheme val="minor"/>
    </font>
    <font>
      <i/>
      <sz val="10"/>
      <name val="Calibri"/>
      <family val="2"/>
      <scheme val="minor"/>
    </font>
    <font>
      <b/>
      <sz val="9"/>
      <name val="Calibri"/>
      <family val="2"/>
      <scheme val="minor"/>
    </font>
    <font>
      <b/>
      <sz val="16"/>
      <color rgb="FF000000"/>
      <name val="Calibri"/>
      <family val="2"/>
      <scheme val="minor"/>
    </font>
    <font>
      <b/>
      <i/>
      <sz val="16"/>
      <color rgb="FF000000"/>
      <name val="Calibri"/>
      <family val="2"/>
      <scheme val="minor"/>
    </font>
    <font>
      <b/>
      <sz val="14"/>
      <color theme="1"/>
      <name val="Calibri"/>
      <family val="2"/>
      <scheme val="minor"/>
    </font>
    <font>
      <sz val="9"/>
      <color theme="1"/>
      <name val="Calibri"/>
      <family val="2"/>
      <scheme val="minor"/>
    </font>
    <font>
      <sz val="9"/>
      <color rgb="FFFF0000"/>
      <name val="Calibri"/>
      <family val="2"/>
      <scheme val="minor"/>
    </font>
    <font>
      <sz val="9"/>
      <color rgb="FF00B050"/>
      <name val="Calibri"/>
      <family val="2"/>
      <scheme val="minor"/>
    </font>
    <font>
      <u/>
      <sz val="9"/>
      <name val="Calibri"/>
      <family val="2"/>
      <scheme val="minor"/>
    </font>
    <font>
      <u/>
      <sz val="9"/>
      <color rgb="FF000000"/>
      <name val="Calibri"/>
      <family val="2"/>
      <scheme val="minor"/>
    </font>
    <font>
      <u/>
      <sz val="9"/>
      <color rgb="FFFF0000"/>
      <name val="Calibri"/>
      <family val="2"/>
      <scheme val="minor"/>
    </font>
    <font>
      <i/>
      <sz val="9"/>
      <name val="Calibri"/>
      <family val="2"/>
      <scheme val="minor"/>
    </font>
    <font>
      <b/>
      <i/>
      <sz val="10"/>
      <color theme="1"/>
      <name val="Calibri"/>
      <family val="2"/>
      <scheme val="minor"/>
    </font>
  </fonts>
  <fills count="16">
    <fill>
      <patternFill patternType="none"/>
    </fill>
    <fill>
      <patternFill patternType="gray125"/>
    </fill>
    <fill>
      <patternFill patternType="solid">
        <fgColor rgb="FFA6A6A6"/>
        <bgColor indexed="64"/>
      </patternFill>
    </fill>
    <fill>
      <patternFill patternType="solid">
        <fgColor rgb="FFFFFFFF"/>
        <bgColor indexed="64"/>
      </patternFill>
    </fill>
    <fill>
      <patternFill patternType="solid">
        <fgColor theme="0"/>
        <bgColor indexed="64"/>
      </patternFill>
    </fill>
    <fill>
      <patternFill patternType="solid">
        <fgColor rgb="FFD9D9D9"/>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92D050"/>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tint="-0.499984740745262"/>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right/>
      <top style="medium">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s>
  <cellStyleXfs count="3">
    <xf numFmtId="0" fontId="0" fillId="0" borderId="0"/>
    <xf numFmtId="44" fontId="3" fillId="0" borderId="0" applyFont="0" applyFill="0" applyBorder="0" applyAlignment="0" applyProtection="0"/>
    <xf numFmtId="9" fontId="3" fillId="0" borderId="0" applyFont="0" applyFill="0" applyBorder="0" applyAlignment="0" applyProtection="0"/>
  </cellStyleXfs>
  <cellXfs count="504">
    <xf numFmtId="0" fontId="0" fillId="0" borderId="0" xfId="0"/>
    <xf numFmtId="0" fontId="4" fillId="0" borderId="4" xfId="0" applyFont="1" applyBorder="1" applyAlignment="1">
      <alignment wrapText="1"/>
    </xf>
    <xf numFmtId="0" fontId="0" fillId="0" borderId="0" xfId="0" applyAlignment="1">
      <alignment wrapText="1"/>
    </xf>
    <xf numFmtId="166" fontId="5" fillId="0" borderId="0" xfId="0" applyNumberFormat="1" applyFont="1" applyAlignment="1">
      <alignment horizontal="center"/>
    </xf>
    <xf numFmtId="167" fontId="0" fillId="0" borderId="0" xfId="0" applyNumberFormat="1"/>
    <xf numFmtId="167" fontId="0" fillId="0" borderId="0" xfId="0" applyNumberFormat="1" applyAlignment="1">
      <alignment wrapText="1"/>
    </xf>
    <xf numFmtId="165" fontId="5" fillId="0" borderId="1" xfId="1" applyNumberFormat="1" applyFont="1" applyBorder="1" applyAlignment="1"/>
    <xf numFmtId="165" fontId="5" fillId="4" borderId="1" xfId="1" applyNumberFormat="1" applyFont="1" applyFill="1" applyBorder="1" applyAlignment="1"/>
    <xf numFmtId="164" fontId="5" fillId="0" borderId="1" xfId="2" applyNumberFormat="1" applyFont="1" applyBorder="1" applyAlignment="1"/>
    <xf numFmtId="0" fontId="0" fillId="0" borderId="0" xfId="0" applyFill="1"/>
    <xf numFmtId="0" fontId="7" fillId="0" borderId="0" xfId="0" applyFont="1" applyFill="1"/>
    <xf numFmtId="167" fontId="1" fillId="0" borderId="0" xfId="1" applyNumberFormat="1" applyFont="1" applyBorder="1" applyAlignment="1">
      <alignment horizontal="center" vertical="center" wrapText="1"/>
    </xf>
    <xf numFmtId="0" fontId="6" fillId="0" borderId="0" xfId="0" applyFont="1" applyFill="1" applyAlignment="1">
      <alignment horizontal="left"/>
    </xf>
    <xf numFmtId="0" fontId="4" fillId="0" borderId="0" xfId="0" applyFont="1" applyBorder="1" applyAlignment="1">
      <alignment wrapText="1"/>
    </xf>
    <xf numFmtId="168" fontId="6" fillId="7" borderId="9" xfId="0" applyNumberFormat="1" applyFont="1" applyFill="1" applyBorder="1" applyAlignment="1">
      <alignment horizontal="center" vertical="center" wrapText="1"/>
    </xf>
    <xf numFmtId="168" fontId="6" fillId="7" borderId="1"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168" fontId="6" fillId="8" borderId="1" xfId="2"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 xfId="0" applyFont="1" applyFill="1" applyBorder="1" applyAlignment="1">
      <alignment horizontal="center" vertical="center" wrapText="1"/>
    </xf>
    <xf numFmtId="168" fontId="6" fillId="0" borderId="1" xfId="0" applyNumberFormat="1" applyFont="1" applyFill="1" applyBorder="1" applyAlignment="1">
      <alignment horizontal="center" vertical="center" wrapText="1"/>
    </xf>
    <xf numFmtId="168" fontId="11" fillId="0" borderId="0" xfId="0" applyNumberFormat="1" applyFont="1" applyFill="1" applyBorder="1" applyAlignment="1">
      <alignment horizontal="center" vertical="center" wrapText="1"/>
    </xf>
    <xf numFmtId="168" fontId="14" fillId="0" borderId="0" xfId="0" applyNumberFormat="1" applyFont="1" applyFill="1" applyBorder="1" applyAlignment="1">
      <alignment horizontal="center" vertical="center" wrapText="1"/>
    </xf>
    <xf numFmtId="168" fontId="6" fillId="0" borderId="5" xfId="0" applyNumberFormat="1" applyFont="1" applyFill="1" applyBorder="1" applyAlignment="1">
      <alignment horizontal="center" vertical="center" wrapText="1"/>
    </xf>
    <xf numFmtId="168" fontId="6" fillId="0" borderId="0" xfId="0" applyNumberFormat="1" applyFont="1" applyFill="1" applyBorder="1" applyAlignment="1">
      <alignment horizontal="center" vertical="center" wrapText="1"/>
    </xf>
    <xf numFmtId="0" fontId="8" fillId="0" borderId="0" xfId="0" applyFont="1" applyFill="1" applyBorder="1" applyAlignment="1">
      <alignment wrapText="1"/>
    </xf>
    <xf numFmtId="166" fontId="10" fillId="0" borderId="0" xfId="2" applyNumberFormat="1" applyFont="1" applyFill="1" applyBorder="1" applyAlignment="1">
      <alignment horizontal="right" vertical="center" wrapText="1"/>
    </xf>
    <xf numFmtId="168" fontId="10" fillId="0" borderId="0" xfId="0" applyNumberFormat="1" applyFont="1" applyFill="1" applyBorder="1" applyAlignment="1">
      <alignment horizontal="center" vertical="center" wrapText="1"/>
    </xf>
    <xf numFmtId="0" fontId="0" fillId="0" borderId="0" xfId="0" applyFont="1" applyBorder="1"/>
    <xf numFmtId="0" fontId="8" fillId="0" borderId="47" xfId="0" applyFont="1" applyFill="1" applyBorder="1" applyAlignment="1">
      <alignment wrapText="1"/>
    </xf>
    <xf numFmtId="0" fontId="8" fillId="0" borderId="35" xfId="0" applyFont="1" applyFill="1" applyBorder="1" applyAlignment="1">
      <alignment wrapText="1"/>
    </xf>
    <xf numFmtId="0" fontId="8" fillId="0" borderId="29" xfId="0" applyFont="1" applyFill="1" applyBorder="1" applyAlignment="1">
      <alignment wrapText="1"/>
    </xf>
    <xf numFmtId="0" fontId="0" fillId="0" borderId="0" xfId="0" applyFont="1"/>
    <xf numFmtId="166" fontId="0" fillId="0" borderId="0" xfId="0" applyNumberFormat="1" applyFont="1"/>
    <xf numFmtId="0" fontId="0" fillId="0" borderId="47" xfId="0" applyFont="1" applyFill="1" applyBorder="1" applyAlignment="1">
      <alignment wrapText="1"/>
    </xf>
    <xf numFmtId="0" fontId="0" fillId="0" borderId="35" xfId="0" applyFont="1" applyFill="1" applyBorder="1" applyAlignment="1">
      <alignment wrapText="1"/>
    </xf>
    <xf numFmtId="0" fontId="0" fillId="0" borderId="50" xfId="0" applyFont="1" applyFill="1" applyBorder="1" applyAlignment="1">
      <alignment wrapText="1"/>
    </xf>
    <xf numFmtId="0" fontId="0" fillId="0" borderId="47" xfId="0" applyFont="1" applyFill="1" applyBorder="1"/>
    <xf numFmtId="0" fontId="0" fillId="0" borderId="50" xfId="0" applyFont="1" applyFill="1" applyBorder="1"/>
    <xf numFmtId="0" fontId="0" fillId="0" borderId="35" xfId="0" applyFont="1" applyFill="1" applyBorder="1"/>
    <xf numFmtId="166" fontId="10" fillId="5" borderId="22" xfId="0" applyNumberFormat="1" applyFont="1" applyFill="1" applyBorder="1" applyAlignment="1">
      <alignment horizontal="center" vertical="center" wrapText="1"/>
    </xf>
    <xf numFmtId="166" fontId="10" fillId="5" borderId="43" xfId="0" applyNumberFormat="1" applyFont="1" applyFill="1" applyBorder="1" applyAlignment="1">
      <alignment horizontal="center" vertical="center" wrapText="1"/>
    </xf>
    <xf numFmtId="0" fontId="19" fillId="0" borderId="34" xfId="0" applyFont="1" applyFill="1" applyBorder="1" applyAlignment="1">
      <alignment horizontal="center" vertical="center" wrapText="1"/>
    </xf>
    <xf numFmtId="168" fontId="6" fillId="0" borderId="53" xfId="0" applyNumberFormat="1" applyFont="1" applyFill="1" applyBorder="1" applyAlignment="1">
      <alignment horizontal="center" vertical="center" wrapText="1"/>
    </xf>
    <xf numFmtId="168" fontId="6" fillId="0" borderId="36" xfId="0" applyNumberFormat="1" applyFont="1" applyFill="1" applyBorder="1" applyAlignment="1">
      <alignment horizontal="center" vertical="center" wrapText="1"/>
    </xf>
    <xf numFmtId="0" fontId="19" fillId="0" borderId="14" xfId="0" applyFont="1" applyFill="1" applyBorder="1" applyAlignment="1">
      <alignment horizontal="center" vertical="center" wrapText="1"/>
    </xf>
    <xf numFmtId="168" fontId="6" fillId="0" borderId="45" xfId="0" applyNumberFormat="1"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7" xfId="0" applyFont="1" applyFill="1" applyBorder="1" applyAlignment="1">
      <alignment horizontal="center" vertical="center" wrapText="1"/>
    </xf>
    <xf numFmtId="168" fontId="6" fillId="0" borderId="52" xfId="0" applyNumberFormat="1" applyFont="1" applyFill="1" applyBorder="1" applyAlignment="1">
      <alignment horizontal="center" vertical="center" wrapText="1"/>
    </xf>
    <xf numFmtId="168" fontId="6" fillId="0" borderId="46" xfId="0" applyNumberFormat="1" applyFont="1" applyFill="1" applyBorder="1" applyAlignment="1">
      <alignment horizontal="center" vertical="center" wrapText="1"/>
    </xf>
    <xf numFmtId="168" fontId="6" fillId="7" borderId="51" xfId="0" applyNumberFormat="1" applyFont="1" applyFill="1" applyBorder="1" applyAlignment="1">
      <alignment horizontal="center" vertical="center" wrapText="1"/>
    </xf>
    <xf numFmtId="168" fontId="11" fillId="7" borderId="1" xfId="0" applyNumberFormat="1" applyFont="1" applyFill="1" applyBorder="1" applyAlignment="1">
      <alignment horizontal="center" vertical="center" wrapText="1"/>
    </xf>
    <xf numFmtId="168" fontId="6" fillId="0" borderId="16" xfId="0" applyNumberFormat="1" applyFont="1" applyFill="1" applyBorder="1" applyAlignment="1">
      <alignment horizontal="center" vertical="center" wrapText="1"/>
    </xf>
    <xf numFmtId="168" fontId="14" fillId="0" borderId="46" xfId="0" applyNumberFormat="1" applyFont="1" applyFill="1" applyBorder="1" applyAlignment="1">
      <alignment horizontal="center" vertical="center" wrapText="1"/>
    </xf>
    <xf numFmtId="168" fontId="6" fillId="7" borderId="7" xfId="0" applyNumberFormat="1" applyFont="1" applyFill="1" applyBorder="1" applyAlignment="1">
      <alignment horizontal="center" vertical="center" wrapText="1"/>
    </xf>
    <xf numFmtId="168" fontId="6" fillId="0" borderId="33" xfId="0" applyNumberFormat="1" applyFont="1" applyFill="1" applyBorder="1" applyAlignment="1">
      <alignment horizontal="center" vertical="center" wrapText="1"/>
    </xf>
    <xf numFmtId="168" fontId="12" fillId="0" borderId="0" xfId="0" applyNumberFormat="1" applyFont="1" applyFill="1" applyBorder="1" applyAlignment="1">
      <alignment horizontal="center" vertical="center" wrapText="1"/>
    </xf>
    <xf numFmtId="168" fontId="6" fillId="0" borderId="38" xfId="0" applyNumberFormat="1" applyFont="1" applyFill="1" applyBorder="1" applyAlignment="1">
      <alignment horizontal="center" vertical="center" wrapText="1"/>
    </xf>
    <xf numFmtId="168" fontId="6" fillId="7" borderId="5" xfId="2" applyNumberFormat="1" applyFont="1" applyFill="1" applyBorder="1" applyAlignment="1">
      <alignment horizontal="center" vertical="center" wrapText="1"/>
    </xf>
    <xf numFmtId="168" fontId="6" fillId="7" borderId="5" xfId="0" applyNumberFormat="1" applyFont="1" applyFill="1" applyBorder="1" applyAlignment="1">
      <alignment horizontal="center" vertical="center" wrapText="1"/>
    </xf>
    <xf numFmtId="168" fontId="6" fillId="8" borderId="22" xfId="2" applyNumberFormat="1" applyFont="1" applyFill="1" applyBorder="1" applyAlignment="1">
      <alignment horizontal="center" vertical="center" wrapText="1"/>
    </xf>
    <xf numFmtId="168" fontId="10" fillId="0" borderId="36" xfId="0" applyNumberFormat="1" applyFont="1" applyFill="1" applyBorder="1" applyAlignment="1">
      <alignment horizontal="center" vertical="center" wrapText="1"/>
    </xf>
    <xf numFmtId="168" fontId="6" fillId="0" borderId="6" xfId="2" applyNumberFormat="1" applyFont="1" applyFill="1" applyBorder="1" applyAlignment="1">
      <alignment horizontal="center" vertical="center" wrapText="1"/>
    </xf>
    <xf numFmtId="168" fontId="10" fillId="0" borderId="46" xfId="0" applyNumberFormat="1" applyFont="1" applyFill="1" applyBorder="1" applyAlignment="1">
      <alignment horizontal="center" vertical="center" wrapText="1"/>
    </xf>
    <xf numFmtId="168" fontId="6" fillId="8" borderId="24" xfId="2" applyNumberFormat="1" applyFont="1" applyFill="1" applyBorder="1" applyAlignment="1">
      <alignment horizontal="center" vertical="center" wrapText="1"/>
    </xf>
    <xf numFmtId="168" fontId="6" fillId="0" borderId="9" xfId="0" applyNumberFormat="1" applyFont="1" applyFill="1" applyBorder="1" applyAlignment="1">
      <alignment horizontal="center" vertical="center" wrapText="1"/>
    </xf>
    <xf numFmtId="168" fontId="6" fillId="0" borderId="23" xfId="0" applyNumberFormat="1" applyFont="1" applyFill="1" applyBorder="1" applyAlignment="1">
      <alignment horizontal="center" vertical="center" wrapText="1"/>
    </xf>
    <xf numFmtId="168" fontId="6" fillId="7" borderId="6" xfId="2" applyNumberFormat="1" applyFont="1" applyFill="1" applyBorder="1" applyAlignment="1">
      <alignment horizontal="center" vertical="center" wrapText="1"/>
    </xf>
    <xf numFmtId="166" fontId="10" fillId="0" borderId="46" xfId="2" applyNumberFormat="1" applyFont="1" applyFill="1" applyBorder="1" applyAlignment="1">
      <alignment horizontal="right" vertical="center" wrapText="1"/>
    </xf>
    <xf numFmtId="0" fontId="6" fillId="0" borderId="0" xfId="0" applyFont="1" applyFill="1" applyAlignment="1">
      <alignment horizontal="left"/>
    </xf>
    <xf numFmtId="0" fontId="6" fillId="0" borderId="0"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9" fillId="5" borderId="22" xfId="0" applyFont="1" applyFill="1" applyBorder="1" applyAlignment="1">
      <alignment horizontal="center" vertical="center" wrapText="1"/>
    </xf>
    <xf numFmtId="0" fontId="6" fillId="0" borderId="31" xfId="0" applyFont="1" applyFill="1" applyBorder="1" applyAlignment="1">
      <alignment horizontal="center" vertical="center" wrapText="1"/>
    </xf>
    <xf numFmtId="168" fontId="6" fillId="2" borderId="31" xfId="0" applyNumberFormat="1" applyFont="1" applyFill="1" applyBorder="1" applyAlignment="1">
      <alignment horizontal="center" vertical="center" wrapText="1"/>
    </xf>
    <xf numFmtId="0" fontId="0" fillId="2" borderId="29" xfId="0" applyFont="1" applyFill="1" applyBorder="1" applyAlignment="1">
      <alignment wrapText="1"/>
    </xf>
    <xf numFmtId="168" fontId="6" fillId="0" borderId="15" xfId="0" applyNumberFormat="1" applyFont="1" applyFill="1" applyBorder="1" applyAlignment="1">
      <alignment horizontal="center" vertical="center" wrapText="1"/>
    </xf>
    <xf numFmtId="168" fontId="6" fillId="0" borderId="17" xfId="0"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xf>
    <xf numFmtId="168" fontId="6" fillId="0" borderId="14" xfId="0" applyNumberFormat="1" applyFont="1" applyFill="1" applyBorder="1" applyAlignment="1">
      <alignment horizontal="center" vertical="center" wrapText="1"/>
    </xf>
    <xf numFmtId="168" fontId="11" fillId="0" borderId="1" xfId="0" applyNumberFormat="1" applyFont="1" applyFill="1" applyBorder="1" applyAlignment="1">
      <alignment horizontal="center" vertical="center" wrapText="1"/>
    </xf>
    <xf numFmtId="168" fontId="11" fillId="0" borderId="14" xfId="0" applyNumberFormat="1" applyFont="1" applyFill="1" applyBorder="1" applyAlignment="1">
      <alignment horizontal="center" vertical="center" wrapText="1"/>
    </xf>
    <xf numFmtId="168" fontId="14" fillId="2" borderId="31" xfId="0" applyNumberFormat="1" applyFont="1" applyFill="1" applyBorder="1" applyAlignment="1">
      <alignment horizontal="center" vertical="center" wrapText="1"/>
    </xf>
    <xf numFmtId="168" fontId="6" fillId="2" borderId="29" xfId="0" applyNumberFormat="1" applyFont="1" applyFill="1" applyBorder="1" applyAlignment="1">
      <alignment horizontal="center" vertical="center" wrapText="1"/>
    </xf>
    <xf numFmtId="168" fontId="6" fillId="7" borderId="16" xfId="0" applyNumberFormat="1" applyFont="1" applyFill="1" applyBorder="1" applyAlignment="1">
      <alignment horizontal="center" vertical="center" wrapText="1"/>
    </xf>
    <xf numFmtId="166" fontId="9" fillId="2" borderId="31" xfId="0" applyNumberFormat="1" applyFont="1" applyFill="1" applyBorder="1" applyAlignment="1">
      <alignment horizontal="center" vertical="center" wrapText="1"/>
    </xf>
    <xf numFmtId="166" fontId="9" fillId="2" borderId="29" xfId="0" applyNumberFormat="1" applyFont="1" applyFill="1" applyBorder="1" applyAlignment="1">
      <alignment horizontal="center" vertical="center" wrapText="1"/>
    </xf>
    <xf numFmtId="168" fontId="6" fillId="0" borderId="42" xfId="0" applyNumberFormat="1" applyFont="1" applyFill="1" applyBorder="1" applyAlignment="1">
      <alignment horizontal="center" vertical="center" wrapText="1"/>
    </xf>
    <xf numFmtId="168" fontId="11" fillId="0" borderId="20" xfId="0" applyNumberFormat="1" applyFont="1" applyFill="1" applyBorder="1" applyAlignment="1">
      <alignment horizontal="center" vertical="center" wrapText="1"/>
    </xf>
    <xf numFmtId="0" fontId="19" fillId="0" borderId="55" xfId="0" applyFont="1" applyBorder="1" applyAlignment="1">
      <alignment vertical="center" wrapText="1"/>
    </xf>
    <xf numFmtId="0" fontId="19" fillId="0" borderId="26" xfId="0" applyFont="1" applyBorder="1" applyAlignment="1">
      <alignment vertical="center" wrapText="1"/>
    </xf>
    <xf numFmtId="0" fontId="11" fillId="0" borderId="26" xfId="0" applyFont="1" applyBorder="1" applyAlignment="1">
      <alignment vertical="center" wrapText="1"/>
    </xf>
    <xf numFmtId="0" fontId="19" fillId="0" borderId="25" xfId="0" applyFont="1" applyBorder="1" applyAlignment="1">
      <alignment vertical="center" wrapText="1"/>
    </xf>
    <xf numFmtId="168" fontId="6" fillId="0" borderId="24" xfId="0" applyNumberFormat="1" applyFont="1" applyFill="1" applyBorder="1" applyAlignment="1">
      <alignment horizontal="center" vertical="center" wrapText="1"/>
    </xf>
    <xf numFmtId="168" fontId="6" fillId="0" borderId="21" xfId="0" applyNumberFormat="1" applyFont="1" applyFill="1" applyBorder="1" applyAlignment="1">
      <alignment horizontal="center" vertical="center" wrapText="1"/>
    </xf>
    <xf numFmtId="168" fontId="11" fillId="0" borderId="23" xfId="0" applyNumberFormat="1" applyFont="1" applyFill="1" applyBorder="1" applyAlignment="1">
      <alignment horizontal="center" vertical="center" wrapText="1"/>
    </xf>
    <xf numFmtId="168" fontId="11" fillId="0" borderId="21" xfId="0" applyNumberFormat="1" applyFont="1" applyFill="1" applyBorder="1" applyAlignment="1">
      <alignment horizontal="center" vertical="center" wrapText="1"/>
    </xf>
    <xf numFmtId="168" fontId="6" fillId="0" borderId="41" xfId="0" applyNumberFormat="1" applyFont="1" applyFill="1" applyBorder="1" applyAlignment="1">
      <alignment horizontal="center" vertical="center" wrapText="1"/>
    </xf>
    <xf numFmtId="168" fontId="10" fillId="12" borderId="31" xfId="0" applyNumberFormat="1" applyFont="1" applyFill="1" applyBorder="1" applyAlignment="1">
      <alignment horizontal="center" vertical="center" wrapText="1"/>
    </xf>
    <xf numFmtId="168" fontId="14" fillId="12" borderId="31" xfId="0" applyNumberFormat="1" applyFont="1" applyFill="1" applyBorder="1" applyAlignment="1">
      <alignment horizontal="center" vertical="center" wrapText="1"/>
    </xf>
    <xf numFmtId="168" fontId="14" fillId="12" borderId="29" xfId="0" applyNumberFormat="1" applyFont="1" applyFill="1" applyBorder="1" applyAlignment="1">
      <alignment horizontal="center" vertical="center" wrapText="1"/>
    </xf>
    <xf numFmtId="168" fontId="6" fillId="12" borderId="36" xfId="0" applyNumberFormat="1" applyFont="1" applyFill="1" applyBorder="1" applyAlignment="1">
      <alignment horizontal="center" vertical="center" wrapText="1"/>
    </xf>
    <xf numFmtId="168" fontId="6" fillId="0" borderId="1" xfId="2" applyNumberFormat="1" applyFont="1" applyFill="1" applyBorder="1" applyAlignment="1">
      <alignment horizontal="center" vertical="center" wrapText="1"/>
    </xf>
    <xf numFmtId="168" fontId="6" fillId="7" borderId="1" xfId="2" applyNumberFormat="1" applyFont="1" applyFill="1" applyBorder="1" applyAlignment="1">
      <alignment horizontal="center" vertical="center" wrapText="1"/>
    </xf>
    <xf numFmtId="168" fontId="6" fillId="0" borderId="34" xfId="2" applyNumberFormat="1" applyFont="1" applyFill="1" applyBorder="1" applyAlignment="1">
      <alignment horizontal="center" vertical="center" wrapText="1"/>
    </xf>
    <xf numFmtId="168" fontId="6" fillId="0" borderId="14" xfId="2" applyNumberFormat="1" applyFont="1" applyFill="1" applyBorder="1" applyAlignment="1">
      <alignment horizontal="center" vertical="center" wrapText="1"/>
    </xf>
    <xf numFmtId="168" fontId="6" fillId="0" borderId="7" xfId="2" applyNumberFormat="1" applyFont="1" applyFill="1" applyBorder="1" applyAlignment="1">
      <alignment horizontal="center" vertical="center" wrapText="1"/>
    </xf>
    <xf numFmtId="168" fontId="6" fillId="7" borderId="10" xfId="0" applyNumberFormat="1" applyFont="1" applyFill="1" applyBorder="1" applyAlignment="1">
      <alignment horizontal="center" vertical="center" wrapText="1"/>
    </xf>
    <xf numFmtId="168" fontId="10" fillId="0" borderId="45" xfId="0" applyNumberFormat="1" applyFont="1" applyFill="1" applyBorder="1" applyAlignment="1">
      <alignment horizontal="center" vertical="center" wrapText="1"/>
    </xf>
    <xf numFmtId="168" fontId="10" fillId="0" borderId="52" xfId="0" applyNumberFormat="1" applyFont="1" applyFill="1" applyBorder="1" applyAlignment="1">
      <alignment horizontal="center" vertical="center" wrapText="1"/>
    </xf>
    <xf numFmtId="168" fontId="6" fillId="0" borderId="15" xfId="2" applyNumberFormat="1" applyFont="1" applyFill="1" applyBorder="1" applyAlignment="1">
      <alignment horizontal="center" vertical="center" wrapText="1"/>
    </xf>
    <xf numFmtId="168" fontId="6" fillId="0" borderId="0" xfId="2" applyNumberFormat="1" applyFont="1" applyFill="1" applyBorder="1" applyAlignment="1">
      <alignment horizontal="center" vertical="center" wrapText="1"/>
    </xf>
    <xf numFmtId="168" fontId="10" fillId="2" borderId="31" xfId="2" applyNumberFormat="1" applyFont="1" applyFill="1" applyBorder="1" applyAlignment="1">
      <alignment horizontal="center" vertical="center" wrapText="1"/>
    </xf>
    <xf numFmtId="168" fontId="10" fillId="2" borderId="31" xfId="0" applyNumberFormat="1" applyFont="1" applyFill="1" applyBorder="1" applyAlignment="1">
      <alignment horizontal="center" vertical="center" wrapText="1"/>
    </xf>
    <xf numFmtId="168" fontId="10" fillId="2" borderId="29" xfId="0" applyNumberFormat="1" applyFont="1" applyFill="1" applyBorder="1" applyAlignment="1">
      <alignment horizontal="center" vertical="center" wrapText="1"/>
    </xf>
    <xf numFmtId="166" fontId="10" fillId="2" borderId="36" xfId="0" applyNumberFormat="1" applyFont="1" applyFill="1" applyBorder="1" applyAlignment="1">
      <alignment horizontal="center" vertical="center" wrapText="1"/>
    </xf>
    <xf numFmtId="0" fontId="6" fillId="2" borderId="46"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19" fillId="0" borderId="63" xfId="0" applyFont="1" applyBorder="1" applyAlignment="1">
      <alignment vertical="center" wrapText="1"/>
    </xf>
    <xf numFmtId="168" fontId="6" fillId="2" borderId="31" xfId="2" applyNumberFormat="1" applyFont="1" applyFill="1" applyBorder="1" applyAlignment="1">
      <alignment horizontal="center" vertical="center" wrapText="1"/>
    </xf>
    <xf numFmtId="0" fontId="19" fillId="0" borderId="62" xfId="0" applyFont="1" applyBorder="1" applyAlignment="1">
      <alignment vertical="center" wrapText="1"/>
    </xf>
    <xf numFmtId="0" fontId="19" fillId="0" borderId="60" xfId="0" applyFont="1" applyBorder="1" applyAlignment="1">
      <alignment vertical="center" wrapText="1"/>
    </xf>
    <xf numFmtId="0" fontId="11" fillId="0" borderId="60" xfId="0" applyFont="1" applyFill="1" applyBorder="1" applyAlignment="1">
      <alignment vertical="center" wrapText="1"/>
    </xf>
    <xf numFmtId="0" fontId="6" fillId="0" borderId="60" xfId="0" applyFont="1" applyFill="1" applyBorder="1" applyAlignment="1">
      <alignment vertical="center" wrapText="1"/>
    </xf>
    <xf numFmtId="0" fontId="6" fillId="0" borderId="45" xfId="0" applyFont="1" applyFill="1" applyBorder="1" applyAlignment="1">
      <alignment vertical="center" wrapText="1"/>
    </xf>
    <xf numFmtId="168" fontId="6" fillId="0" borderId="10" xfId="0" applyNumberFormat="1" applyFont="1" applyFill="1" applyBorder="1" applyAlignment="1">
      <alignment horizontal="center" vertical="center" wrapText="1"/>
    </xf>
    <xf numFmtId="168" fontId="6" fillId="0" borderId="34" xfId="0" applyNumberFormat="1" applyFont="1" applyFill="1" applyBorder="1" applyAlignment="1">
      <alignment horizontal="center" vertical="center" wrapText="1"/>
    </xf>
    <xf numFmtId="168" fontId="6" fillId="0" borderId="49" xfId="0" applyNumberFormat="1" applyFont="1" applyFill="1" applyBorder="1" applyAlignment="1">
      <alignment horizontal="center" vertical="center" wrapText="1"/>
    </xf>
    <xf numFmtId="168" fontId="11" fillId="0" borderId="49" xfId="0" applyNumberFormat="1" applyFont="1" applyFill="1" applyBorder="1" applyAlignment="1">
      <alignment horizontal="center" vertical="center" wrapText="1"/>
    </xf>
    <xf numFmtId="168" fontId="6" fillId="0" borderId="19" xfId="0" applyNumberFormat="1" applyFont="1" applyFill="1" applyBorder="1" applyAlignment="1">
      <alignment horizontal="center" vertical="center" wrapText="1"/>
    </xf>
    <xf numFmtId="168" fontId="14" fillId="0" borderId="36" xfId="0" applyNumberFormat="1" applyFont="1" applyFill="1" applyBorder="1" applyAlignment="1">
      <alignment horizontal="center" vertical="center" wrapText="1"/>
    </xf>
    <xf numFmtId="168" fontId="12" fillId="0" borderId="45" xfId="0" applyNumberFormat="1" applyFont="1" applyFill="1" applyBorder="1" applyAlignment="1">
      <alignment horizontal="center" vertical="center" wrapText="1"/>
    </xf>
    <xf numFmtId="168" fontId="22" fillId="7" borderId="7" xfId="0" applyNumberFormat="1" applyFont="1" applyFill="1" applyBorder="1" applyAlignment="1">
      <alignment horizontal="center" vertical="center" wrapText="1"/>
    </xf>
    <xf numFmtId="0" fontId="6" fillId="0" borderId="55" xfId="0" applyFont="1" applyFill="1" applyBorder="1" applyAlignment="1">
      <alignment vertical="center" wrapText="1"/>
    </xf>
    <xf numFmtId="0" fontId="6" fillId="0" borderId="26" xfId="0" applyFont="1" applyFill="1" applyBorder="1" applyAlignment="1">
      <alignment vertical="center" wrapText="1"/>
    </xf>
    <xf numFmtId="0" fontId="11" fillId="0" borderId="26" xfId="0" applyFont="1" applyFill="1" applyBorder="1" applyAlignment="1">
      <alignment vertical="center" wrapText="1"/>
    </xf>
    <xf numFmtId="0" fontId="6" fillId="0" borderId="26" xfId="0" applyFont="1" applyBorder="1" applyAlignment="1">
      <alignment vertical="center" wrapText="1"/>
    </xf>
    <xf numFmtId="0" fontId="6" fillId="0" borderId="58" xfId="0" applyFont="1" applyBorder="1" applyAlignment="1">
      <alignment vertical="center" wrapText="1"/>
    </xf>
    <xf numFmtId="168" fontId="11" fillId="0" borderId="23" xfId="2" applyNumberFormat="1" applyFont="1" applyFill="1" applyBorder="1" applyAlignment="1">
      <alignment horizontal="center" vertical="center" wrapText="1"/>
    </xf>
    <xf numFmtId="168" fontId="6" fillId="0" borderId="11" xfId="2" applyNumberFormat="1" applyFont="1" applyFill="1" applyBorder="1" applyAlignment="1">
      <alignment horizontal="center" vertical="center" wrapText="1"/>
    </xf>
    <xf numFmtId="168" fontId="11" fillId="0" borderId="49" xfId="2" applyNumberFormat="1" applyFont="1" applyFill="1" applyBorder="1" applyAlignment="1">
      <alignment horizontal="center" vertical="center" wrapText="1"/>
    </xf>
    <xf numFmtId="168" fontId="11" fillId="0" borderId="21" xfId="2" applyNumberFormat="1" applyFont="1" applyFill="1" applyBorder="1" applyAlignment="1">
      <alignment horizontal="center" vertical="center" wrapText="1"/>
    </xf>
    <xf numFmtId="168" fontId="6" fillId="0" borderId="13" xfId="2" applyNumberFormat="1" applyFont="1" applyFill="1" applyBorder="1" applyAlignment="1">
      <alignment horizontal="center" vertical="center" wrapText="1"/>
    </xf>
    <xf numFmtId="168" fontId="11" fillId="8" borderId="1" xfId="2" applyNumberFormat="1" applyFont="1" applyFill="1" applyBorder="1" applyAlignment="1">
      <alignment horizontal="center" vertical="center" wrapText="1"/>
    </xf>
    <xf numFmtId="0" fontId="6" fillId="0" borderId="0" xfId="0" applyFont="1" applyFill="1" applyBorder="1" applyAlignment="1">
      <alignment vertical="center" wrapText="1"/>
    </xf>
    <xf numFmtId="166" fontId="6" fillId="7" borderId="27" xfId="0" applyNumberFormat="1" applyFont="1" applyFill="1" applyBorder="1" applyAlignment="1">
      <alignment horizontal="center" vertical="center" wrapText="1"/>
    </xf>
    <xf numFmtId="0" fontId="6" fillId="0" borderId="0" xfId="0" applyFont="1" applyFill="1" applyBorder="1" applyAlignment="1">
      <alignment horizontal="left" vertical="center" wrapText="1"/>
    </xf>
    <xf numFmtId="168" fontId="22" fillId="0" borderId="0" xfId="0" applyNumberFormat="1" applyFont="1" applyFill="1" applyBorder="1" applyAlignment="1">
      <alignment horizontal="center" vertical="center" wrapText="1"/>
    </xf>
    <xf numFmtId="166" fontId="6" fillId="7" borderId="1" xfId="0" applyNumberFormat="1" applyFont="1" applyFill="1" applyBorder="1" applyAlignment="1">
      <alignment horizontal="center" vertical="center" wrapText="1"/>
    </xf>
    <xf numFmtId="168" fontId="6" fillId="7" borderId="14" xfId="0" applyNumberFormat="1" applyFont="1" applyFill="1" applyBorder="1" applyAlignment="1">
      <alignment horizontal="center" vertical="center" wrapText="1"/>
    </xf>
    <xf numFmtId="166" fontId="6" fillId="7" borderId="6" xfId="0" applyNumberFormat="1" applyFont="1" applyFill="1" applyBorder="1" applyAlignment="1">
      <alignment horizontal="center" vertical="center" wrapText="1"/>
    </xf>
    <xf numFmtId="168" fontId="6" fillId="7" borderId="11" xfId="0" applyNumberFormat="1" applyFont="1" applyFill="1" applyBorder="1" applyAlignment="1">
      <alignment horizontal="center" vertical="center" wrapText="1"/>
    </xf>
    <xf numFmtId="0" fontId="6" fillId="0" borderId="35" xfId="0" applyFont="1" applyFill="1" applyBorder="1" applyAlignment="1">
      <alignment wrapText="1"/>
    </xf>
    <xf numFmtId="168" fontId="6" fillId="7" borderId="41" xfId="0" applyNumberFormat="1" applyFont="1" applyFill="1" applyBorder="1" applyAlignment="1">
      <alignment horizontal="center" vertical="center" wrapText="1"/>
    </xf>
    <xf numFmtId="0" fontId="6" fillId="0" borderId="62" xfId="0" applyFont="1" applyFill="1" applyBorder="1" applyAlignment="1">
      <alignment vertical="center" wrapText="1"/>
    </xf>
    <xf numFmtId="0" fontId="6" fillId="0" borderId="60" xfId="0" applyFont="1" applyBorder="1" applyAlignment="1">
      <alignment vertical="center" wrapText="1"/>
    </xf>
    <xf numFmtId="0" fontId="6" fillId="0" borderId="45" xfId="0" applyFont="1" applyBorder="1" applyAlignment="1">
      <alignment vertical="center" wrapText="1"/>
    </xf>
    <xf numFmtId="168" fontId="6" fillId="8" borderId="18" xfId="2" applyNumberFormat="1" applyFont="1" applyFill="1" applyBorder="1" applyAlignment="1">
      <alignment horizontal="center" vertical="center" wrapText="1"/>
    </xf>
    <xf numFmtId="168" fontId="6" fillId="8" borderId="54" xfId="2" applyNumberFormat="1" applyFont="1" applyFill="1" applyBorder="1" applyAlignment="1">
      <alignment horizontal="center" vertical="center" wrapText="1"/>
    </xf>
    <xf numFmtId="168" fontId="6" fillId="8" borderId="11" xfId="2" applyNumberFormat="1" applyFont="1" applyFill="1" applyBorder="1" applyAlignment="1">
      <alignment horizontal="center" vertical="center" wrapText="1"/>
    </xf>
    <xf numFmtId="168" fontId="6" fillId="8" borderId="14" xfId="2" applyNumberFormat="1" applyFont="1" applyFill="1" applyBorder="1" applyAlignment="1">
      <alignment horizontal="center" vertical="center" wrapText="1"/>
    </xf>
    <xf numFmtId="168" fontId="11" fillId="8" borderId="11" xfId="2" applyNumberFormat="1" applyFont="1" applyFill="1" applyBorder="1" applyAlignment="1">
      <alignment horizontal="center" vertical="center" wrapText="1"/>
    </xf>
    <xf numFmtId="168" fontId="11" fillId="8" borderId="14" xfId="2" applyNumberFormat="1" applyFont="1" applyFill="1" applyBorder="1" applyAlignment="1">
      <alignment horizontal="center" vertical="center" wrapText="1"/>
    </xf>
    <xf numFmtId="168" fontId="6" fillId="7" borderId="11" xfId="2" applyNumberFormat="1" applyFont="1" applyFill="1" applyBorder="1" applyAlignment="1">
      <alignment horizontal="center" vertical="center" wrapText="1"/>
    </xf>
    <xf numFmtId="168" fontId="6" fillId="7" borderId="14" xfId="2" applyNumberFormat="1" applyFont="1" applyFill="1" applyBorder="1" applyAlignment="1">
      <alignment horizontal="center" vertical="center" wrapText="1"/>
    </xf>
    <xf numFmtId="168" fontId="6" fillId="8" borderId="19" xfId="2" applyNumberFormat="1" applyFont="1" applyFill="1" applyBorder="1" applyAlignment="1">
      <alignment horizontal="center" vertical="center" wrapText="1"/>
    </xf>
    <xf numFmtId="168" fontId="6" fillId="0" borderId="38" xfId="2" applyNumberFormat="1" applyFont="1" applyFill="1" applyBorder="1" applyAlignment="1">
      <alignment horizontal="center" vertical="center" wrapText="1"/>
    </xf>
    <xf numFmtId="0" fontId="6" fillId="0" borderId="59" xfId="0" applyFont="1" applyFill="1" applyBorder="1" applyAlignment="1">
      <alignment vertical="center" wrapText="1"/>
    </xf>
    <xf numFmtId="168" fontId="6" fillId="0" borderId="11" xfId="0" applyNumberFormat="1" applyFont="1" applyFill="1" applyBorder="1" applyAlignment="1">
      <alignment horizontal="center" vertical="center" wrapText="1"/>
    </xf>
    <xf numFmtId="168" fontId="6" fillId="7" borderId="13" xfId="2" applyNumberFormat="1" applyFont="1" applyFill="1" applyBorder="1" applyAlignment="1">
      <alignment horizontal="center" vertical="center" wrapText="1"/>
    </xf>
    <xf numFmtId="168" fontId="6" fillId="0" borderId="7" xfId="0" applyNumberFormat="1" applyFont="1" applyFill="1" applyBorder="1" applyAlignment="1">
      <alignment horizontal="center" vertical="center" wrapText="1"/>
    </xf>
    <xf numFmtId="0" fontId="16" fillId="2" borderId="30" xfId="0" applyFont="1" applyFill="1" applyBorder="1" applyAlignment="1">
      <alignment horizontal="center" vertical="center" wrapText="1"/>
    </xf>
    <xf numFmtId="0" fontId="18" fillId="12" borderId="53" xfId="0" applyFont="1" applyFill="1" applyBorder="1" applyAlignment="1">
      <alignment horizontal="center" vertical="center" wrapText="1"/>
    </xf>
    <xf numFmtId="0" fontId="18" fillId="2" borderId="30" xfId="0" applyFont="1" applyFill="1" applyBorder="1" applyAlignment="1">
      <alignment horizontal="center" vertical="center" wrapText="1"/>
    </xf>
    <xf numFmtId="168" fontId="6" fillId="7" borderId="12" xfId="2" applyNumberFormat="1" applyFont="1" applyFill="1" applyBorder="1" applyAlignment="1">
      <alignment horizontal="center" vertical="center" wrapText="1"/>
    </xf>
    <xf numFmtId="0" fontId="6" fillId="0" borderId="61" xfId="0" applyFont="1" applyFill="1" applyBorder="1" applyAlignment="1">
      <alignment horizontal="left" vertical="center" wrapText="1"/>
    </xf>
    <xf numFmtId="168" fontId="22" fillId="2" borderId="31" xfId="0" applyNumberFormat="1"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7" xfId="0" applyFont="1" applyFill="1" applyBorder="1" applyAlignment="1">
      <alignment horizontal="center" vertical="center" wrapText="1"/>
    </xf>
    <xf numFmtId="168" fontId="13" fillId="0" borderId="0" xfId="0" applyNumberFormat="1" applyFont="1" applyFill="1" applyBorder="1" applyAlignment="1">
      <alignment horizontal="center" vertical="center" wrapText="1"/>
    </xf>
    <xf numFmtId="0" fontId="18" fillId="2" borderId="52" xfId="0" applyFont="1" applyFill="1" applyBorder="1" applyAlignment="1">
      <alignment horizontal="center" vertical="center" wrapText="1"/>
    </xf>
    <xf numFmtId="168" fontId="13" fillId="0" borderId="35" xfId="0" applyNumberFormat="1" applyFont="1" applyFill="1" applyBorder="1" applyAlignment="1">
      <alignment horizontal="center" vertical="center" wrapText="1"/>
    </xf>
    <xf numFmtId="0" fontId="19" fillId="0" borderId="62" xfId="0" applyFont="1" applyFill="1" applyBorder="1" applyAlignment="1">
      <alignment horizontal="left" vertical="center" wrapText="1"/>
    </xf>
    <xf numFmtId="0" fontId="19" fillId="0" borderId="60" xfId="0" applyFont="1" applyFill="1" applyBorder="1" applyAlignment="1">
      <alignment horizontal="left" vertical="center" wrapText="1"/>
    </xf>
    <xf numFmtId="0" fontId="19" fillId="0" borderId="61" xfId="0" applyFont="1" applyFill="1" applyBorder="1" applyAlignment="1">
      <alignment horizontal="left" vertical="center" wrapText="1"/>
    </xf>
    <xf numFmtId="0" fontId="6" fillId="0" borderId="56" xfId="0" applyFont="1" applyBorder="1" applyAlignment="1">
      <alignment vertical="center" wrapText="1"/>
    </xf>
    <xf numFmtId="166" fontId="6" fillId="0" borderId="10" xfId="0" applyNumberFormat="1"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25" xfId="0" applyFont="1" applyBorder="1" applyAlignment="1">
      <alignment vertical="center" wrapText="1"/>
    </xf>
    <xf numFmtId="166" fontId="6" fillId="7" borderId="13" xfId="0" applyNumberFormat="1" applyFont="1" applyFill="1" applyBorder="1" applyAlignment="1">
      <alignment horizontal="center" vertical="center" wrapText="1"/>
    </xf>
    <xf numFmtId="0" fontId="6" fillId="0" borderId="55" xfId="0" applyFont="1" applyBorder="1" applyAlignment="1">
      <alignment vertical="center" wrapText="1"/>
    </xf>
    <xf numFmtId="0" fontId="6" fillId="0" borderId="32" xfId="0" applyFont="1" applyBorder="1" applyAlignment="1">
      <alignment vertical="center" wrapText="1"/>
    </xf>
    <xf numFmtId="166" fontId="6" fillId="0" borderId="11" xfId="0" applyNumberFormat="1" applyFont="1" applyFill="1" applyBorder="1" applyAlignment="1">
      <alignment horizontal="center" vertical="center" wrapText="1"/>
    </xf>
    <xf numFmtId="166" fontId="6" fillId="0" borderId="1" xfId="0" applyNumberFormat="1" applyFont="1" applyFill="1" applyBorder="1" applyAlignment="1">
      <alignment horizontal="center" vertical="center" wrapText="1"/>
    </xf>
    <xf numFmtId="166" fontId="6" fillId="0" borderId="13" xfId="0" applyNumberFormat="1" applyFont="1" applyFill="1" applyBorder="1" applyAlignment="1">
      <alignment horizontal="center" vertical="center" wrapText="1"/>
    </xf>
    <xf numFmtId="166" fontId="6" fillId="0" borderId="6" xfId="0" applyNumberFormat="1" applyFont="1" applyFill="1" applyBorder="1" applyAlignment="1">
      <alignment horizontal="center" vertical="center" wrapText="1"/>
    </xf>
    <xf numFmtId="166" fontId="6" fillId="0" borderId="22" xfId="0" applyNumberFormat="1" applyFont="1" applyFill="1" applyBorder="1" applyAlignment="1">
      <alignment horizontal="center" vertical="center" wrapText="1"/>
    </xf>
    <xf numFmtId="0" fontId="6" fillId="0" borderId="57" xfId="0" applyFont="1" applyBorder="1" applyAlignment="1">
      <alignment vertical="center" wrapText="1"/>
    </xf>
    <xf numFmtId="168" fontId="6" fillId="7" borderId="6" xfId="0" applyNumberFormat="1" applyFont="1" applyFill="1" applyBorder="1" applyAlignment="1">
      <alignment horizontal="center" vertical="center" wrapText="1"/>
    </xf>
    <xf numFmtId="166" fontId="6" fillId="0" borderId="9" xfId="0" applyNumberFormat="1" applyFont="1" applyFill="1" applyBorder="1" applyAlignment="1">
      <alignment horizontal="center" vertical="center" wrapText="1"/>
    </xf>
    <xf numFmtId="166" fontId="6" fillId="0" borderId="19" xfId="0" applyNumberFormat="1" applyFont="1" applyFill="1" applyBorder="1" applyAlignment="1">
      <alignment horizontal="center" vertical="center" wrapText="1"/>
    </xf>
    <xf numFmtId="0" fontId="16" fillId="14" borderId="30" xfId="0" applyFont="1" applyFill="1" applyBorder="1" applyAlignment="1">
      <alignment horizontal="center" vertical="center" wrapText="1"/>
    </xf>
    <xf numFmtId="0" fontId="16" fillId="14" borderId="31" xfId="0" applyFont="1" applyFill="1" applyBorder="1" applyAlignment="1">
      <alignment horizontal="center" vertical="center" wrapText="1"/>
    </xf>
    <xf numFmtId="0" fontId="16" fillId="14" borderId="29" xfId="0" applyFont="1" applyFill="1" applyBorder="1" applyAlignment="1">
      <alignment horizontal="center" vertical="center" wrapText="1"/>
    </xf>
    <xf numFmtId="0" fontId="18" fillId="14" borderId="30" xfId="0" applyFont="1" applyFill="1" applyBorder="1" applyAlignment="1">
      <alignment horizontal="center" vertical="center" wrapText="1"/>
    </xf>
    <xf numFmtId="166" fontId="6" fillId="14" borderId="31" xfId="0" applyNumberFormat="1" applyFont="1" applyFill="1" applyBorder="1" applyAlignment="1">
      <alignment horizontal="center" vertical="center" wrapText="1"/>
    </xf>
    <xf numFmtId="0" fontId="6" fillId="14" borderId="31" xfId="0" applyFont="1" applyFill="1" applyBorder="1" applyAlignment="1">
      <alignment horizontal="center" vertical="center" wrapText="1"/>
    </xf>
    <xf numFmtId="168" fontId="6" fillId="14" borderId="31" xfId="0" applyNumberFormat="1" applyFont="1" applyFill="1" applyBorder="1" applyAlignment="1">
      <alignment horizontal="center" vertical="center" wrapText="1"/>
    </xf>
    <xf numFmtId="0" fontId="0" fillId="14" borderId="29" xfId="0" applyFont="1" applyFill="1" applyBorder="1"/>
    <xf numFmtId="166" fontId="6" fillId="14" borderId="44" xfId="0" applyNumberFormat="1" applyFont="1" applyFill="1" applyBorder="1" applyAlignment="1">
      <alignment horizontal="center" vertical="center" wrapText="1"/>
    </xf>
    <xf numFmtId="166" fontId="6" fillId="14" borderId="27" xfId="0" applyNumberFormat="1" applyFont="1" applyFill="1" applyBorder="1" applyAlignment="1">
      <alignment horizontal="center" vertical="center" wrapText="1"/>
    </xf>
    <xf numFmtId="0" fontId="6" fillId="14" borderId="37" xfId="0" applyFont="1" applyFill="1" applyBorder="1" applyAlignment="1">
      <alignment horizontal="center" vertical="center" wrapText="1"/>
    </xf>
    <xf numFmtId="166" fontId="10" fillId="14" borderId="31" xfId="2" applyNumberFormat="1" applyFont="1" applyFill="1" applyBorder="1" applyAlignment="1">
      <alignment horizontal="right" vertical="center" wrapText="1"/>
    </xf>
    <xf numFmtId="0" fontId="0" fillId="14" borderId="29" xfId="0" applyFont="1" applyFill="1" applyBorder="1" applyAlignment="1">
      <alignment wrapText="1"/>
    </xf>
    <xf numFmtId="166" fontId="6" fillId="0" borderId="0" xfId="0" applyNumberFormat="1" applyFont="1" applyFill="1" applyBorder="1" applyAlignment="1">
      <alignment horizontal="center" vertical="center" wrapText="1"/>
    </xf>
    <xf numFmtId="0" fontId="6" fillId="0" borderId="30" xfId="0" applyFont="1" applyFill="1" applyBorder="1" applyAlignment="1">
      <alignment horizontal="left" vertical="center" wrapText="1"/>
    </xf>
    <xf numFmtId="166" fontId="6" fillId="7" borderId="28" xfId="0" applyNumberFormat="1" applyFont="1" applyFill="1" applyBorder="1" applyAlignment="1">
      <alignment horizontal="center" vertical="center" wrapText="1"/>
    </xf>
    <xf numFmtId="166" fontId="9" fillId="7" borderId="28" xfId="0" applyNumberFormat="1" applyFont="1" applyFill="1" applyBorder="1" applyAlignment="1">
      <alignment horizontal="center" vertical="center" wrapText="1"/>
    </xf>
    <xf numFmtId="166" fontId="9" fillId="7" borderId="27" xfId="0" applyNumberFormat="1" applyFont="1" applyFill="1" applyBorder="1" applyAlignment="1">
      <alignment horizontal="center" vertical="center" wrapText="1"/>
    </xf>
    <xf numFmtId="166" fontId="9" fillId="7" borderId="33" xfId="0" applyNumberFormat="1" applyFont="1" applyFill="1" applyBorder="1" applyAlignment="1">
      <alignment horizontal="center" vertical="center" wrapText="1"/>
    </xf>
    <xf numFmtId="0" fontId="6" fillId="0" borderId="57" xfId="0" applyFont="1" applyFill="1" applyBorder="1" applyAlignment="1">
      <alignment horizontal="left" vertical="center" wrapText="1"/>
    </xf>
    <xf numFmtId="168" fontId="13" fillId="0" borderId="45" xfId="0" applyNumberFormat="1" applyFont="1" applyFill="1" applyBorder="1" applyAlignment="1">
      <alignment horizontal="center" vertical="center" wrapText="1"/>
    </xf>
    <xf numFmtId="168" fontId="11" fillId="0" borderId="45" xfId="0" applyNumberFormat="1" applyFont="1" applyFill="1" applyBorder="1" applyAlignment="1">
      <alignment horizontal="center" vertical="center" wrapText="1"/>
    </xf>
    <xf numFmtId="0" fontId="30" fillId="0" borderId="0" xfId="0" applyFont="1"/>
    <xf numFmtId="0" fontId="6" fillId="0" borderId="32" xfId="0" applyFont="1" applyFill="1" applyBorder="1" applyAlignment="1">
      <alignment vertical="center" wrapText="1"/>
    </xf>
    <xf numFmtId="168" fontId="6" fillId="0" borderId="8" xfId="2" applyNumberFormat="1" applyFont="1" applyFill="1" applyBorder="1" applyAlignment="1">
      <alignment horizontal="center" vertical="center" wrapText="1"/>
    </xf>
    <xf numFmtId="168" fontId="6" fillId="0" borderId="17" xfId="2" applyNumberFormat="1" applyFont="1" applyFill="1" applyBorder="1" applyAlignment="1">
      <alignment horizontal="center" vertical="center" wrapText="1"/>
    </xf>
    <xf numFmtId="168" fontId="6" fillId="7" borderId="49" xfId="0" applyNumberFormat="1" applyFont="1" applyFill="1" applyBorder="1" applyAlignment="1">
      <alignment horizontal="center" vertical="center" wrapText="1"/>
    </xf>
    <xf numFmtId="166" fontId="6" fillId="14" borderId="0" xfId="0" applyNumberFormat="1" applyFont="1" applyFill="1" applyBorder="1" applyAlignment="1">
      <alignment horizontal="center" vertical="center" wrapText="1"/>
    </xf>
    <xf numFmtId="168" fontId="6" fillId="14" borderId="0" xfId="0" applyNumberFormat="1" applyFont="1" applyFill="1" applyBorder="1" applyAlignment="1">
      <alignment horizontal="center" vertical="center" wrapText="1"/>
    </xf>
    <xf numFmtId="0" fontId="24" fillId="0" borderId="35" xfId="0" applyFont="1" applyFill="1" applyBorder="1"/>
    <xf numFmtId="0" fontId="24" fillId="0" borderId="55" xfId="0" applyFont="1" applyFill="1" applyBorder="1" applyAlignment="1">
      <alignment vertical="center" wrapText="1"/>
    </xf>
    <xf numFmtId="0" fontId="24" fillId="0" borderId="47" xfId="0" applyFont="1" applyFill="1" applyBorder="1"/>
    <xf numFmtId="0" fontId="24" fillId="0" borderId="26" xfId="0" applyFont="1" applyFill="1" applyBorder="1" applyAlignment="1">
      <alignment vertical="center" wrapText="1"/>
    </xf>
    <xf numFmtId="0" fontId="24" fillId="0" borderId="57" xfId="0" applyFont="1" applyFill="1" applyBorder="1" applyAlignment="1">
      <alignment horizontal="left" vertical="center" wrapText="1"/>
    </xf>
    <xf numFmtId="0" fontId="24" fillId="0" borderId="26" xfId="0" applyFont="1" applyBorder="1" applyAlignment="1">
      <alignment vertical="center" wrapText="1"/>
    </xf>
    <xf numFmtId="0" fontId="24" fillId="0" borderId="25" xfId="0" applyFont="1" applyBorder="1" applyAlignment="1">
      <alignment vertical="center" wrapText="1"/>
    </xf>
    <xf numFmtId="0" fontId="32" fillId="0" borderId="26" xfId="0" applyFont="1" applyFill="1" applyBorder="1" applyAlignment="1">
      <alignment vertical="center" wrapText="1"/>
    </xf>
    <xf numFmtId="0" fontId="24" fillId="0" borderId="58" xfId="0" applyFont="1" applyBorder="1" applyAlignment="1">
      <alignment vertical="center" wrapText="1"/>
    </xf>
    <xf numFmtId="0" fontId="18" fillId="2" borderId="53" xfId="0" applyFont="1" applyFill="1" applyBorder="1" applyAlignment="1">
      <alignment horizontal="center" vertical="center" wrapText="1"/>
    </xf>
    <xf numFmtId="0" fontId="24" fillId="0" borderId="57" xfId="0" applyFont="1" applyFill="1" applyBorder="1" applyAlignment="1">
      <alignment vertical="center" wrapText="1"/>
    </xf>
    <xf numFmtId="0" fontId="24" fillId="0" borderId="25" xfId="0" applyFont="1" applyFill="1" applyBorder="1" applyAlignment="1">
      <alignment horizontal="left" vertical="center" wrapText="1"/>
    </xf>
    <xf numFmtId="0" fontId="24" fillId="0" borderId="1" xfId="0" applyFont="1" applyFill="1" applyBorder="1" applyAlignment="1">
      <alignment horizontal="center" vertical="top" wrapText="1"/>
    </xf>
    <xf numFmtId="0" fontId="24" fillId="0" borderId="48" xfId="0" applyFont="1" applyFill="1" applyBorder="1" applyAlignment="1">
      <alignment horizontal="left" vertical="center" wrapText="1"/>
    </xf>
    <xf numFmtId="0" fontId="24" fillId="0" borderId="9" xfId="0" applyFont="1" applyFill="1" applyBorder="1" applyAlignment="1">
      <alignment horizontal="center" vertical="top" wrapText="1"/>
    </xf>
    <xf numFmtId="168" fontId="24" fillId="0" borderId="0" xfId="0" applyNumberFormat="1" applyFont="1" applyFill="1" applyBorder="1" applyAlignment="1">
      <alignment horizontal="center" vertical="top" wrapText="1"/>
    </xf>
    <xf numFmtId="0" fontId="31" fillId="0" borderId="35" xfId="0" applyFont="1" applyFill="1" applyBorder="1" applyAlignment="1">
      <alignment vertical="top" wrapText="1"/>
    </xf>
    <xf numFmtId="166" fontId="27" fillId="0" borderId="0" xfId="2" applyNumberFormat="1" applyFont="1" applyFill="1" applyBorder="1" applyAlignment="1">
      <alignment horizontal="right" vertical="top" wrapText="1"/>
    </xf>
    <xf numFmtId="0" fontId="24" fillId="2" borderId="31" xfId="0" applyFont="1" applyFill="1" applyBorder="1" applyAlignment="1">
      <alignment horizontal="center" vertical="top" wrapText="1"/>
    </xf>
    <xf numFmtId="0" fontId="32" fillId="2" borderId="31" xfId="0" applyFont="1" applyFill="1" applyBorder="1" applyAlignment="1">
      <alignment horizontal="center" vertical="top" wrapText="1"/>
    </xf>
    <xf numFmtId="168" fontId="24" fillId="2" borderId="31" xfId="0" applyNumberFormat="1" applyFont="1" applyFill="1" applyBorder="1" applyAlignment="1">
      <alignment horizontal="center" vertical="top" wrapText="1"/>
    </xf>
    <xf numFmtId="0" fontId="31" fillId="2" borderId="29" xfId="0" applyFont="1" applyFill="1" applyBorder="1" applyAlignment="1">
      <alignment vertical="top" wrapText="1"/>
    </xf>
    <xf numFmtId="0" fontId="24" fillId="0" borderId="0" xfId="0" applyFont="1" applyFill="1" applyBorder="1" applyAlignment="1">
      <alignment horizontal="center" vertical="top" wrapText="1"/>
    </xf>
    <xf numFmtId="0" fontId="33" fillId="0" borderId="0" xfId="0" applyFont="1" applyFill="1" applyBorder="1" applyAlignment="1">
      <alignment horizontal="center" vertical="top" wrapText="1"/>
    </xf>
    <xf numFmtId="168" fontId="24" fillId="7" borderId="1" xfId="0" applyNumberFormat="1" applyFont="1" applyFill="1" applyBorder="1" applyAlignment="1">
      <alignment horizontal="center" vertical="top" wrapText="1"/>
    </xf>
    <xf numFmtId="168" fontId="27" fillId="0" borderId="0" xfId="0" applyNumberFormat="1" applyFont="1" applyFill="1" applyBorder="1" applyAlignment="1">
      <alignment horizontal="center" vertical="top" wrapText="1"/>
    </xf>
    <xf numFmtId="168" fontId="27" fillId="2" borderId="31" xfId="0" applyNumberFormat="1" applyFont="1" applyFill="1" applyBorder="1" applyAlignment="1">
      <alignment horizontal="center" vertical="top" wrapText="1"/>
    </xf>
    <xf numFmtId="168" fontId="24" fillId="2" borderId="29" xfId="0" applyNumberFormat="1" applyFont="1" applyFill="1" applyBorder="1" applyAlignment="1">
      <alignment horizontal="center" vertical="top" wrapText="1"/>
    </xf>
    <xf numFmtId="0" fontId="24" fillId="0" borderId="36" xfId="0" applyFont="1" applyFill="1" applyBorder="1" applyAlignment="1">
      <alignment horizontal="center" vertical="top" wrapText="1"/>
    </xf>
    <xf numFmtId="0" fontId="24" fillId="0" borderId="35" xfId="0" applyFont="1" applyFill="1" applyBorder="1" applyAlignment="1">
      <alignment vertical="top"/>
    </xf>
    <xf numFmtId="0" fontId="33" fillId="0" borderId="46" xfId="0" applyFont="1" applyFill="1" applyBorder="1" applyAlignment="1">
      <alignment horizontal="center" vertical="top" wrapText="1"/>
    </xf>
    <xf numFmtId="0" fontId="24" fillId="0" borderId="46" xfId="0" applyFont="1" applyFill="1" applyBorder="1" applyAlignment="1">
      <alignment horizontal="center" vertical="top" wrapText="1"/>
    </xf>
    <xf numFmtId="168" fontId="27" fillId="0" borderId="46" xfId="0" applyNumberFormat="1" applyFont="1" applyFill="1" applyBorder="1" applyAlignment="1">
      <alignment horizontal="center" vertical="top" wrapText="1"/>
    </xf>
    <xf numFmtId="168" fontId="24" fillId="0" borderId="7" xfId="0" applyNumberFormat="1" applyFont="1" applyFill="1" applyBorder="1" applyAlignment="1">
      <alignment horizontal="center" vertical="top" wrapText="1"/>
    </xf>
    <xf numFmtId="168" fontId="24" fillId="12" borderId="36" xfId="0" applyNumberFormat="1" applyFont="1" applyFill="1" applyBorder="1" applyAlignment="1">
      <alignment horizontal="center" vertical="top" wrapText="1"/>
    </xf>
    <xf numFmtId="168" fontId="27" fillId="12" borderId="36" xfId="0" applyNumberFormat="1" applyFont="1" applyFill="1" applyBorder="1" applyAlignment="1">
      <alignment horizontal="center" vertical="top" wrapText="1"/>
    </xf>
    <xf numFmtId="168" fontId="27" fillId="12" borderId="47" xfId="0" applyNumberFormat="1" applyFont="1" applyFill="1" applyBorder="1" applyAlignment="1">
      <alignment horizontal="center" vertical="top" wrapText="1"/>
    </xf>
    <xf numFmtId="0" fontId="24" fillId="7" borderId="10" xfId="0" applyFont="1" applyFill="1" applyBorder="1" applyAlignment="1">
      <alignment horizontal="center" vertical="top" wrapText="1"/>
    </xf>
    <xf numFmtId="0" fontId="24" fillId="7" borderId="9" xfId="0" applyFont="1" applyFill="1" applyBorder="1" applyAlignment="1">
      <alignment horizontal="center" vertical="top" wrapText="1"/>
    </xf>
    <xf numFmtId="0" fontId="24" fillId="0" borderId="34" xfId="0" applyFont="1" applyFill="1" applyBorder="1" applyAlignment="1">
      <alignment horizontal="center" vertical="top" wrapText="1"/>
    </xf>
    <xf numFmtId="0" fontId="24" fillId="0" borderId="47" xfId="0" applyFont="1" applyFill="1" applyBorder="1" applyAlignment="1">
      <alignment vertical="top"/>
    </xf>
    <xf numFmtId="0" fontId="24" fillId="7" borderId="11" xfId="0" applyFont="1" applyFill="1" applyBorder="1" applyAlignment="1">
      <alignment horizontal="center" vertical="top" wrapText="1"/>
    </xf>
    <xf numFmtId="0" fontId="24" fillId="7" borderId="1" xfId="0" applyFont="1" applyFill="1" applyBorder="1" applyAlignment="1">
      <alignment horizontal="center" vertical="top" wrapText="1"/>
    </xf>
    <xf numFmtId="0" fontId="24" fillId="0" borderId="14" xfId="0" applyFont="1" applyFill="1" applyBorder="1" applyAlignment="1">
      <alignment horizontal="center" vertical="top" wrapText="1"/>
    </xf>
    <xf numFmtId="0" fontId="24" fillId="0" borderId="45" xfId="0" applyFont="1" applyFill="1" applyBorder="1" applyAlignment="1">
      <alignment horizontal="center" vertical="top" wrapText="1"/>
    </xf>
    <xf numFmtId="0" fontId="33" fillId="0" borderId="45" xfId="0" applyFont="1" applyFill="1" applyBorder="1" applyAlignment="1">
      <alignment horizontal="center" vertical="top" wrapText="1"/>
    </xf>
    <xf numFmtId="0" fontId="33" fillId="0" borderId="35" xfId="0" applyFont="1" applyFill="1" applyBorder="1" applyAlignment="1">
      <alignment horizontal="center" vertical="top" wrapText="1"/>
    </xf>
    <xf numFmtId="0" fontId="24" fillId="7" borderId="13" xfId="0" applyFont="1" applyFill="1" applyBorder="1" applyAlignment="1">
      <alignment horizontal="center" vertical="top" wrapText="1"/>
    </xf>
    <xf numFmtId="0" fontId="24" fillId="7" borderId="6" xfId="0" applyFont="1" applyFill="1" applyBorder="1" applyAlignment="1">
      <alignment horizontal="center" vertical="top" wrapText="1"/>
    </xf>
    <xf numFmtId="0" fontId="24" fillId="0" borderId="7" xfId="0" applyFont="1" applyFill="1" applyBorder="1" applyAlignment="1">
      <alignment horizontal="center" vertical="top" wrapText="1"/>
    </xf>
    <xf numFmtId="0" fontId="33" fillId="0" borderId="52" xfId="0" applyFont="1" applyFill="1" applyBorder="1" applyAlignment="1">
      <alignment horizontal="center" vertical="top" wrapText="1"/>
    </xf>
    <xf numFmtId="168" fontId="24" fillId="7" borderId="7" xfId="0" applyNumberFormat="1" applyFont="1" applyFill="1" applyBorder="1" applyAlignment="1">
      <alignment horizontal="center" vertical="top" wrapText="1"/>
    </xf>
    <xf numFmtId="168" fontId="24" fillId="0" borderId="0" xfId="2" applyNumberFormat="1" applyFont="1" applyFill="1" applyBorder="1" applyAlignment="1">
      <alignment horizontal="center" vertical="top" wrapText="1"/>
    </xf>
    <xf numFmtId="168" fontId="27" fillId="2" borderId="31" xfId="2" applyNumberFormat="1" applyFont="1" applyFill="1" applyBorder="1" applyAlignment="1">
      <alignment horizontal="center" vertical="top" wrapText="1"/>
    </xf>
    <xf numFmtId="168" fontId="27" fillId="2" borderId="29" xfId="0" applyNumberFormat="1" applyFont="1" applyFill="1" applyBorder="1" applyAlignment="1">
      <alignment horizontal="center" vertical="top" wrapText="1"/>
    </xf>
    <xf numFmtId="168" fontId="24" fillId="2" borderId="31" xfId="2" applyNumberFormat="1" applyFont="1" applyFill="1" applyBorder="1" applyAlignment="1">
      <alignment horizontal="center" vertical="top" wrapText="1"/>
    </xf>
    <xf numFmtId="168" fontId="24" fillId="2" borderId="50" xfId="0" applyNumberFormat="1" applyFont="1" applyFill="1" applyBorder="1" applyAlignment="1">
      <alignment horizontal="center" vertical="top" wrapText="1"/>
    </xf>
    <xf numFmtId="168" fontId="24" fillId="0" borderId="46" xfId="0" applyNumberFormat="1" applyFont="1" applyFill="1" applyBorder="1" applyAlignment="1">
      <alignment horizontal="center" vertical="top" wrapText="1"/>
    </xf>
    <xf numFmtId="168" fontId="24" fillId="2" borderId="36" xfId="2" applyNumberFormat="1" applyFont="1" applyFill="1" applyBorder="1" applyAlignment="1">
      <alignment horizontal="center" vertical="top" wrapText="1"/>
    </xf>
    <xf numFmtId="168" fontId="24" fillId="7" borderId="10" xfId="0" applyNumberFormat="1" applyFont="1" applyFill="1" applyBorder="1" applyAlignment="1">
      <alignment horizontal="center" vertical="top" wrapText="1"/>
    </xf>
    <xf numFmtId="168" fontId="24" fillId="7" borderId="9" xfId="0" applyNumberFormat="1" applyFont="1" applyFill="1" applyBorder="1" applyAlignment="1">
      <alignment horizontal="center" vertical="top" wrapText="1"/>
    </xf>
    <xf numFmtId="168" fontId="24" fillId="0" borderId="34" xfId="0" applyNumberFormat="1" applyFont="1" applyFill="1" applyBorder="1" applyAlignment="1">
      <alignment horizontal="center" vertical="top" wrapText="1"/>
    </xf>
    <xf numFmtId="168" fontId="24" fillId="0" borderId="36" xfId="0" applyNumberFormat="1" applyFont="1" applyFill="1" applyBorder="1" applyAlignment="1">
      <alignment horizontal="center" vertical="top" wrapText="1"/>
    </xf>
    <xf numFmtId="0" fontId="24" fillId="0" borderId="47" xfId="0" applyFont="1" applyFill="1" applyBorder="1" applyAlignment="1">
      <alignment vertical="top" wrapText="1"/>
    </xf>
    <xf numFmtId="168" fontId="24" fillId="7" borderId="11" xfId="0" applyNumberFormat="1" applyFont="1" applyFill="1" applyBorder="1" applyAlignment="1">
      <alignment horizontal="center" vertical="top" wrapText="1"/>
    </xf>
    <xf numFmtId="168" fontId="24" fillId="0" borderId="14" xfId="0" applyNumberFormat="1" applyFont="1" applyFill="1" applyBorder="1" applyAlignment="1">
      <alignment horizontal="center" vertical="top" wrapText="1"/>
    </xf>
    <xf numFmtId="168" fontId="24" fillId="0" borderId="45" xfId="0" applyNumberFormat="1" applyFont="1" applyFill="1" applyBorder="1" applyAlignment="1">
      <alignment horizontal="center" vertical="top" wrapText="1"/>
    </xf>
    <xf numFmtId="0" fontId="24" fillId="0" borderId="35" xfId="0" applyFont="1" applyFill="1" applyBorder="1" applyAlignment="1">
      <alignment vertical="top" wrapText="1"/>
    </xf>
    <xf numFmtId="168" fontId="24" fillId="0" borderId="35" xfId="0" applyNumberFormat="1" applyFont="1" applyFill="1" applyBorder="1" applyAlignment="1">
      <alignment horizontal="center" vertical="top" wrapText="1"/>
    </xf>
    <xf numFmtId="168" fontId="24" fillId="7" borderId="11" xfId="2" applyNumberFormat="1" applyFont="1" applyFill="1" applyBorder="1" applyAlignment="1">
      <alignment horizontal="center" vertical="top" wrapText="1"/>
    </xf>
    <xf numFmtId="168" fontId="24" fillId="7" borderId="1" xfId="2" applyNumberFormat="1" applyFont="1" applyFill="1" applyBorder="1" applyAlignment="1">
      <alignment horizontal="center" vertical="top" wrapText="1"/>
    </xf>
    <xf numFmtId="168" fontId="24" fillId="7" borderId="13" xfId="2" applyNumberFormat="1" applyFont="1" applyFill="1" applyBorder="1" applyAlignment="1">
      <alignment horizontal="center" vertical="top" wrapText="1"/>
    </xf>
    <xf numFmtId="168" fontId="24" fillId="7" borderId="6" xfId="2" applyNumberFormat="1" applyFont="1" applyFill="1" applyBorder="1" applyAlignment="1">
      <alignment horizontal="center" vertical="top" wrapText="1"/>
    </xf>
    <xf numFmtId="168" fontId="24" fillId="0" borderId="52" xfId="0" applyNumberFormat="1" applyFont="1" applyFill="1" applyBorder="1" applyAlignment="1">
      <alignment horizontal="center" vertical="top" wrapText="1"/>
    </xf>
    <xf numFmtId="168" fontId="24" fillId="2" borderId="46" xfId="2" applyNumberFormat="1" applyFont="1" applyFill="1" applyBorder="1" applyAlignment="1">
      <alignment horizontal="center" vertical="top" wrapText="1"/>
    </xf>
    <xf numFmtId="168" fontId="24" fillId="2" borderId="46" xfId="0" applyNumberFormat="1" applyFont="1" applyFill="1" applyBorder="1" applyAlignment="1">
      <alignment horizontal="center" vertical="top" wrapText="1"/>
    </xf>
    <xf numFmtId="168" fontId="24" fillId="2" borderId="36" xfId="0" applyNumberFormat="1" applyFont="1" applyFill="1" applyBorder="1" applyAlignment="1">
      <alignment horizontal="center" vertical="top" wrapText="1"/>
    </xf>
    <xf numFmtId="168" fontId="24" fillId="2" borderId="47" xfId="0" applyNumberFormat="1" applyFont="1" applyFill="1" applyBorder="1" applyAlignment="1">
      <alignment horizontal="center" vertical="top" wrapText="1"/>
    </xf>
    <xf numFmtId="0" fontId="24" fillId="7" borderId="28" xfId="0" applyFont="1" applyFill="1" applyBorder="1" applyAlignment="1">
      <alignment horizontal="center" vertical="top" wrapText="1"/>
    </xf>
    <xf numFmtId="0" fontId="24" fillId="7" borderId="27" xfId="0" applyFont="1" applyFill="1" applyBorder="1" applyAlignment="1">
      <alignment horizontal="center" vertical="top" wrapText="1"/>
    </xf>
    <xf numFmtId="0" fontId="24" fillId="0" borderId="33" xfId="0" applyFont="1" applyFill="1" applyBorder="1" applyAlignment="1">
      <alignment horizontal="center" vertical="top" wrapText="1"/>
    </xf>
    <xf numFmtId="0" fontId="27" fillId="0" borderId="30" xfId="0" applyFont="1" applyFill="1" applyBorder="1" applyAlignment="1">
      <alignment horizontal="center" vertical="top" wrapText="1"/>
    </xf>
    <xf numFmtId="0" fontId="27" fillId="0" borderId="31" xfId="0" applyFont="1" applyFill="1" applyBorder="1" applyAlignment="1">
      <alignment horizontal="center" vertical="top" wrapText="1"/>
    </xf>
    <xf numFmtId="0" fontId="24" fillId="0" borderId="29" xfId="0" applyFont="1" applyFill="1" applyBorder="1" applyAlignment="1">
      <alignment vertical="top" wrapText="1"/>
    </xf>
    <xf numFmtId="0" fontId="24" fillId="0" borderId="56" xfId="0" applyFont="1" applyBorder="1" applyAlignment="1">
      <alignment vertical="center" wrapText="1"/>
    </xf>
    <xf numFmtId="0" fontId="24" fillId="0" borderId="55" xfId="0" applyFont="1" applyBorder="1" applyAlignment="1">
      <alignment vertical="center" wrapText="1"/>
    </xf>
    <xf numFmtId="0" fontId="24" fillId="0" borderId="32" xfId="0" applyFont="1" applyBorder="1" applyAlignment="1">
      <alignment vertical="center" wrapText="1"/>
    </xf>
    <xf numFmtId="0" fontId="24" fillId="0" borderId="6" xfId="0" applyFont="1" applyFill="1" applyBorder="1" applyAlignment="1">
      <alignment horizontal="center" vertical="top" wrapText="1"/>
    </xf>
    <xf numFmtId="0" fontId="24" fillId="0" borderId="50" xfId="0" applyFont="1" applyBorder="1"/>
    <xf numFmtId="0" fontId="19" fillId="0" borderId="55" xfId="0" applyFont="1" applyFill="1" applyBorder="1" applyAlignment="1">
      <alignment horizontal="left" vertical="center" wrapText="1"/>
    </xf>
    <xf numFmtId="0" fontId="19" fillId="0" borderId="26" xfId="0" applyFont="1" applyFill="1" applyBorder="1" applyAlignment="1">
      <alignment horizontal="left" vertical="center" wrapText="1"/>
    </xf>
    <xf numFmtId="0" fontId="19" fillId="0" borderId="25" xfId="0" applyFont="1" applyFill="1" applyBorder="1" applyAlignment="1">
      <alignment horizontal="left" vertical="center" wrapText="1"/>
    </xf>
    <xf numFmtId="0" fontId="24" fillId="0" borderId="10" xfId="0" applyFont="1" applyFill="1" applyBorder="1" applyAlignment="1">
      <alignment horizontal="center" vertical="top" wrapText="1"/>
    </xf>
    <xf numFmtId="0" fontId="24" fillId="0" borderId="11" xfId="0" applyFont="1" applyFill="1" applyBorder="1" applyAlignment="1">
      <alignment horizontal="center" vertical="top" wrapText="1"/>
    </xf>
    <xf numFmtId="0" fontId="24" fillId="0" borderId="13" xfId="0" applyFont="1" applyFill="1" applyBorder="1" applyAlignment="1">
      <alignment horizontal="center" vertical="top" wrapText="1"/>
    </xf>
    <xf numFmtId="0" fontId="25" fillId="0" borderId="55" xfId="0" applyFont="1" applyBorder="1" applyAlignment="1">
      <alignment vertical="center" wrapText="1"/>
    </xf>
    <xf numFmtId="0" fontId="25" fillId="0" borderId="26" xfId="0" applyFont="1" applyBorder="1" applyAlignment="1">
      <alignment vertical="center" wrapText="1"/>
    </xf>
    <xf numFmtId="0" fontId="24" fillId="0" borderId="58" xfId="0" applyFont="1" applyFill="1" applyBorder="1" applyAlignment="1">
      <alignment vertical="center" wrapText="1"/>
    </xf>
    <xf numFmtId="0" fontId="24" fillId="7" borderId="10" xfId="0" applyFont="1" applyFill="1" applyBorder="1" applyAlignment="1">
      <alignment horizontal="left" vertical="top" wrapText="1"/>
    </xf>
    <xf numFmtId="0" fontId="24" fillId="0" borderId="47" xfId="0" applyFont="1" applyFill="1" applyBorder="1" applyAlignment="1">
      <alignment horizontal="left"/>
    </xf>
    <xf numFmtId="0" fontId="24" fillId="0" borderId="35" xfId="0" applyFont="1" applyFill="1" applyBorder="1" applyAlignment="1">
      <alignment horizontal="left"/>
    </xf>
    <xf numFmtId="168" fontId="24" fillId="0" borderId="10" xfId="2" applyNumberFormat="1" applyFont="1" applyFill="1" applyBorder="1" applyAlignment="1">
      <alignment horizontal="left" vertical="top" wrapText="1"/>
    </xf>
    <xf numFmtId="0" fontId="24" fillId="0" borderId="9" xfId="0" applyFont="1" applyFill="1" applyBorder="1" applyAlignment="1">
      <alignment horizontal="left" vertical="top" wrapText="1"/>
    </xf>
    <xf numFmtId="0" fontId="24" fillId="0" borderId="36" xfId="0" applyFont="1" applyFill="1" applyBorder="1" applyAlignment="1">
      <alignment horizontal="left" vertical="top" wrapText="1"/>
    </xf>
    <xf numFmtId="0" fontId="24" fillId="0" borderId="47" xfId="0" applyFont="1" applyFill="1" applyBorder="1" applyAlignment="1">
      <alignment horizontal="left" vertical="top"/>
    </xf>
    <xf numFmtId="168" fontId="24" fillId="0" borderId="11" xfId="2" applyNumberFormat="1" applyFont="1" applyFill="1" applyBorder="1" applyAlignment="1">
      <alignment horizontal="left" vertical="top" wrapText="1"/>
    </xf>
    <xf numFmtId="0" fontId="24" fillId="0" borderId="1" xfId="0" applyFont="1" applyFill="1" applyBorder="1" applyAlignment="1">
      <alignment horizontal="left" vertical="top" wrapText="1"/>
    </xf>
    <xf numFmtId="0" fontId="24" fillId="0" borderId="45" xfId="0" applyFont="1" applyFill="1" applyBorder="1" applyAlignment="1">
      <alignment horizontal="left" vertical="top" wrapText="1"/>
    </xf>
    <xf numFmtId="0" fontId="24" fillId="7" borderId="1" xfId="0" applyFont="1" applyFill="1" applyBorder="1" applyAlignment="1">
      <alignment horizontal="left" vertical="top" wrapText="1"/>
    </xf>
    <xf numFmtId="0" fontId="24" fillId="0" borderId="0" xfId="0" applyFont="1" applyFill="1" applyBorder="1" applyAlignment="1">
      <alignment horizontal="left" vertical="top" wrapText="1"/>
    </xf>
    <xf numFmtId="0" fontId="24" fillId="0" borderId="35" xfId="0" applyFont="1" applyFill="1" applyBorder="1" applyAlignment="1">
      <alignment horizontal="left" vertical="top"/>
    </xf>
    <xf numFmtId="168" fontId="32" fillId="0" borderId="11" xfId="2" applyNumberFormat="1" applyFont="1" applyFill="1" applyBorder="1" applyAlignment="1">
      <alignment horizontal="left" vertical="top" wrapText="1"/>
    </xf>
    <xf numFmtId="0" fontId="32" fillId="0" borderId="1" xfId="0" applyFont="1" applyFill="1" applyBorder="1" applyAlignment="1">
      <alignment horizontal="left" vertical="top" wrapText="1"/>
    </xf>
    <xf numFmtId="0" fontId="33" fillId="0" borderId="45" xfId="0" applyFont="1" applyFill="1" applyBorder="1" applyAlignment="1">
      <alignment horizontal="left" vertical="top" wrapText="1"/>
    </xf>
    <xf numFmtId="0" fontId="33" fillId="0" borderId="0" xfId="0" applyFont="1" applyFill="1" applyBorder="1" applyAlignment="1">
      <alignment horizontal="left" vertical="top" wrapText="1"/>
    </xf>
    <xf numFmtId="0" fontId="32" fillId="7" borderId="1" xfId="0" applyFont="1" applyFill="1" applyBorder="1" applyAlignment="1">
      <alignment horizontal="left" vertical="top" wrapText="1"/>
    </xf>
    <xf numFmtId="0" fontId="31" fillId="0" borderId="35" xfId="0" applyFont="1" applyFill="1" applyBorder="1" applyAlignment="1">
      <alignment horizontal="left" vertical="top"/>
    </xf>
    <xf numFmtId="0" fontId="24" fillId="7" borderId="11" xfId="0" applyFont="1" applyFill="1" applyBorder="1" applyAlignment="1">
      <alignment horizontal="left" vertical="top" wrapText="1"/>
    </xf>
    <xf numFmtId="168" fontId="24" fillId="7" borderId="1" xfId="0" applyNumberFormat="1" applyFont="1" applyFill="1" applyBorder="1" applyAlignment="1">
      <alignment horizontal="left" vertical="top" wrapText="1"/>
    </xf>
    <xf numFmtId="0" fontId="24" fillId="0" borderId="19" xfId="0" applyFont="1" applyFill="1" applyBorder="1" applyAlignment="1">
      <alignment horizontal="left" vertical="top" wrapText="1"/>
    </xf>
    <xf numFmtId="0" fontId="24" fillId="0" borderId="24" xfId="0" applyFont="1" applyFill="1" applyBorder="1" applyAlignment="1">
      <alignment horizontal="left" vertical="top" wrapText="1"/>
    </xf>
    <xf numFmtId="0" fontId="24" fillId="0" borderId="38" xfId="0" applyFont="1" applyFill="1" applyBorder="1" applyAlignment="1">
      <alignment horizontal="left" vertical="top" wrapText="1"/>
    </xf>
    <xf numFmtId="0" fontId="24" fillId="0" borderId="52" xfId="0" applyFont="1" applyFill="1" applyBorder="1" applyAlignment="1">
      <alignment horizontal="left" vertical="top" wrapText="1"/>
    </xf>
    <xf numFmtId="0" fontId="24" fillId="0" borderId="46" xfId="0" applyFont="1" applyFill="1" applyBorder="1" applyAlignment="1">
      <alignment horizontal="left" vertical="top" wrapText="1"/>
    </xf>
    <xf numFmtId="168" fontId="24" fillId="0" borderId="46" xfId="0" applyNumberFormat="1" applyFont="1" applyFill="1" applyBorder="1" applyAlignment="1">
      <alignment horizontal="left" vertical="top" wrapText="1"/>
    </xf>
    <xf numFmtId="168" fontId="24" fillId="7" borderId="7" xfId="0" applyNumberFormat="1" applyFont="1" applyFill="1" applyBorder="1" applyAlignment="1">
      <alignment horizontal="left" vertical="top" wrapText="1"/>
    </xf>
    <xf numFmtId="0" fontId="24" fillId="7" borderId="5" xfId="0" applyFont="1" applyFill="1" applyBorder="1" applyAlignment="1">
      <alignment horizontal="left" vertical="top" wrapText="1"/>
    </xf>
    <xf numFmtId="0" fontId="33" fillId="0" borderId="61" xfId="0" applyFont="1" applyFill="1" applyBorder="1" applyAlignment="1">
      <alignment horizontal="left" vertical="top" wrapText="1"/>
    </xf>
    <xf numFmtId="0" fontId="33" fillId="0" borderId="40" xfId="0" applyFont="1" applyFill="1" applyBorder="1" applyAlignment="1">
      <alignment horizontal="left" vertical="top" wrapText="1"/>
    </xf>
    <xf numFmtId="0" fontId="31" fillId="0" borderId="64" xfId="0" applyFont="1" applyFill="1" applyBorder="1" applyAlignment="1">
      <alignment horizontal="left" vertical="top"/>
    </xf>
    <xf numFmtId="168" fontId="27" fillId="0" borderId="46" xfId="0" applyNumberFormat="1" applyFont="1" applyFill="1" applyBorder="1" applyAlignment="1">
      <alignment horizontal="left" vertical="top" wrapText="1"/>
    </xf>
    <xf numFmtId="168" fontId="24" fillId="0" borderId="9" xfId="0" applyNumberFormat="1" applyFont="1" applyFill="1" applyBorder="1" applyAlignment="1">
      <alignment horizontal="left" vertical="top" wrapText="1"/>
    </xf>
    <xf numFmtId="168" fontId="24" fillId="13" borderId="1" xfId="0" applyNumberFormat="1" applyFont="1" applyFill="1" applyBorder="1" applyAlignment="1">
      <alignment horizontal="left" vertical="top" wrapText="1"/>
    </xf>
    <xf numFmtId="0" fontId="24" fillId="0" borderId="39" xfId="0" applyFont="1" applyFill="1" applyBorder="1" applyAlignment="1">
      <alignment horizontal="left" vertical="top"/>
    </xf>
    <xf numFmtId="168" fontId="24" fillId="0" borderId="1" xfId="0" applyNumberFormat="1" applyFont="1" applyFill="1" applyBorder="1" applyAlignment="1">
      <alignment horizontal="left" vertical="top" wrapText="1"/>
    </xf>
    <xf numFmtId="0" fontId="24" fillId="0" borderId="4" xfId="0" applyFont="1" applyFill="1" applyBorder="1" applyAlignment="1">
      <alignment horizontal="left" vertical="top" wrapText="1"/>
    </xf>
    <xf numFmtId="0" fontId="33" fillId="0" borderId="4" xfId="0" applyFont="1" applyFill="1" applyBorder="1" applyAlignment="1">
      <alignment horizontal="left" vertical="top" wrapText="1"/>
    </xf>
    <xf numFmtId="168" fontId="32" fillId="13" borderId="1" xfId="0" applyNumberFormat="1" applyFont="1" applyFill="1" applyBorder="1" applyAlignment="1">
      <alignment horizontal="left" vertical="top" wrapText="1"/>
    </xf>
    <xf numFmtId="0" fontId="31" fillId="0" borderId="39" xfId="0" applyFont="1" applyFill="1" applyBorder="1" applyAlignment="1">
      <alignment horizontal="left" vertical="top"/>
    </xf>
    <xf numFmtId="168" fontId="32" fillId="0" borderId="0" xfId="0" applyNumberFormat="1" applyFont="1" applyFill="1" applyBorder="1" applyAlignment="1">
      <alignment horizontal="left" vertical="top" wrapText="1"/>
    </xf>
    <xf numFmtId="168" fontId="24" fillId="0" borderId="24" xfId="0" applyNumberFormat="1" applyFont="1" applyFill="1" applyBorder="1" applyAlignment="1">
      <alignment horizontal="left" vertical="top" wrapText="1"/>
    </xf>
    <xf numFmtId="168" fontId="27" fillId="0" borderId="0" xfId="0" applyNumberFormat="1" applyFont="1" applyFill="1" applyBorder="1" applyAlignment="1">
      <alignment horizontal="left" vertical="top" wrapText="1"/>
    </xf>
    <xf numFmtId="168" fontId="24" fillId="2" borderId="31" xfId="0" applyNumberFormat="1" applyFont="1" applyFill="1" applyBorder="1" applyAlignment="1">
      <alignment horizontal="left" vertical="top" wrapText="1"/>
    </xf>
    <xf numFmtId="168" fontId="27" fillId="2" borderId="31" xfId="0" applyNumberFormat="1" applyFont="1" applyFill="1" applyBorder="1" applyAlignment="1">
      <alignment horizontal="left" vertical="top" wrapText="1"/>
    </xf>
    <xf numFmtId="168" fontId="24" fillId="2" borderId="29" xfId="0" applyNumberFormat="1" applyFont="1" applyFill="1" applyBorder="1" applyAlignment="1">
      <alignment horizontal="left" vertical="top" wrapText="1"/>
    </xf>
    <xf numFmtId="168" fontId="24" fillId="0" borderId="10" xfId="0" applyNumberFormat="1" applyFont="1" applyFill="1" applyBorder="1" applyAlignment="1">
      <alignment horizontal="left" vertical="top" wrapText="1"/>
    </xf>
    <xf numFmtId="0" fontId="33" fillId="0" borderId="36" xfId="0" applyFont="1" applyFill="1" applyBorder="1" applyAlignment="1">
      <alignment horizontal="left" vertical="top" wrapText="1"/>
    </xf>
    <xf numFmtId="0" fontId="31" fillId="0" borderId="47" xfId="0" applyFont="1" applyFill="1" applyBorder="1" applyAlignment="1">
      <alignment horizontal="left" vertical="top"/>
    </xf>
    <xf numFmtId="168" fontId="24" fillId="0" borderId="11" xfId="0" applyNumberFormat="1" applyFont="1" applyFill="1" applyBorder="1" applyAlignment="1">
      <alignment horizontal="left" vertical="top" wrapText="1"/>
    </xf>
    <xf numFmtId="0" fontId="24" fillId="0" borderId="14" xfId="0" applyFont="1" applyFill="1" applyBorder="1" applyAlignment="1">
      <alignment horizontal="left" vertical="top" wrapText="1"/>
    </xf>
    <xf numFmtId="168" fontId="32" fillId="0" borderId="1" xfId="0" applyNumberFormat="1" applyFont="1" applyFill="1" applyBorder="1" applyAlignment="1">
      <alignment horizontal="left" vertical="top" wrapText="1"/>
    </xf>
    <xf numFmtId="168" fontId="24" fillId="7" borderId="11" xfId="0" applyNumberFormat="1" applyFont="1" applyFill="1" applyBorder="1" applyAlignment="1">
      <alignment horizontal="left" vertical="top" wrapText="1"/>
    </xf>
    <xf numFmtId="168" fontId="24" fillId="7" borderId="14" xfId="0" applyNumberFormat="1" applyFont="1" applyFill="1" applyBorder="1" applyAlignment="1">
      <alignment horizontal="left" vertical="top" wrapText="1"/>
    </xf>
    <xf numFmtId="168" fontId="24" fillId="0" borderId="0" xfId="0" applyNumberFormat="1" applyFont="1" applyFill="1" applyBorder="1" applyAlignment="1">
      <alignment horizontal="left" vertical="top" wrapText="1"/>
    </xf>
    <xf numFmtId="168" fontId="24" fillId="0" borderId="19" xfId="0" applyNumberFormat="1" applyFont="1" applyFill="1" applyBorder="1" applyAlignment="1">
      <alignment horizontal="left" vertical="top" wrapText="1"/>
    </xf>
    <xf numFmtId="168" fontId="24" fillId="0" borderId="7" xfId="0" applyNumberFormat="1" applyFont="1" applyFill="1" applyBorder="1" applyAlignment="1">
      <alignment horizontal="left" vertical="top" wrapText="1"/>
    </xf>
    <xf numFmtId="0" fontId="33" fillId="0" borderId="46" xfId="0" applyFont="1" applyFill="1" applyBorder="1" applyAlignment="1">
      <alignment horizontal="left" vertical="top" wrapText="1"/>
    </xf>
    <xf numFmtId="0" fontId="24" fillId="0" borderId="34" xfId="0" applyFont="1" applyFill="1" applyBorder="1" applyAlignment="1">
      <alignment horizontal="left" vertical="top" wrapText="1"/>
    </xf>
    <xf numFmtId="168" fontId="24" fillId="0" borderId="18" xfId="0" applyNumberFormat="1" applyFont="1" applyFill="1" applyBorder="1" applyAlignment="1">
      <alignment horizontal="left" vertical="top" wrapText="1"/>
    </xf>
    <xf numFmtId="0" fontId="24" fillId="0" borderId="61" xfId="0" applyFont="1" applyFill="1" applyBorder="1" applyAlignment="1">
      <alignment horizontal="left" vertical="top" wrapText="1"/>
    </xf>
    <xf numFmtId="0" fontId="33" fillId="0" borderId="52" xfId="0" applyFont="1" applyFill="1" applyBorder="1" applyAlignment="1">
      <alignment horizontal="left" vertical="top" wrapText="1"/>
    </xf>
    <xf numFmtId="166" fontId="24" fillId="8" borderId="15" xfId="0" applyNumberFormat="1" applyFont="1" applyFill="1" applyBorder="1" applyAlignment="1">
      <alignment horizontal="left" vertical="top" wrapText="1"/>
    </xf>
    <xf numFmtId="0" fontId="6" fillId="0" borderId="22" xfId="0" applyFont="1" applyFill="1" applyBorder="1" applyAlignment="1">
      <alignment horizontal="left" vertical="center" wrapText="1"/>
    </xf>
    <xf numFmtId="0" fontId="6" fillId="0" borderId="34" xfId="0" applyFont="1" applyFill="1" applyBorder="1" applyAlignment="1">
      <alignment horizontal="left" vertical="center" wrapText="1"/>
    </xf>
    <xf numFmtId="168" fontId="6" fillId="0" borderId="36" xfId="0" applyNumberFormat="1" applyFont="1" applyFill="1" applyBorder="1" applyAlignment="1">
      <alignment horizontal="left" vertical="center" wrapText="1"/>
    </xf>
    <xf numFmtId="0" fontId="6" fillId="0" borderId="36" xfId="0" applyFont="1" applyFill="1" applyBorder="1" applyAlignment="1">
      <alignment horizontal="left" vertical="center" wrapText="1"/>
    </xf>
    <xf numFmtId="0" fontId="0" fillId="0" borderId="47" xfId="0" applyFont="1" applyFill="1" applyBorder="1" applyAlignment="1">
      <alignment horizontal="left"/>
    </xf>
    <xf numFmtId="166" fontId="24" fillId="7" borderId="6" xfId="0" applyNumberFormat="1" applyFont="1" applyFill="1" applyBorder="1" applyAlignment="1">
      <alignment horizontal="left" vertical="top"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168" fontId="6" fillId="0" borderId="0" xfId="0" applyNumberFormat="1" applyFont="1" applyFill="1" applyBorder="1" applyAlignment="1">
      <alignment horizontal="left" vertical="center" wrapText="1"/>
    </xf>
    <xf numFmtId="0" fontId="0" fillId="0" borderId="35" xfId="0" applyFont="1" applyFill="1" applyBorder="1" applyAlignment="1">
      <alignment horizontal="left"/>
    </xf>
    <xf numFmtId="0" fontId="6" fillId="14" borderId="31" xfId="0" applyFont="1" applyFill="1" applyBorder="1" applyAlignment="1">
      <alignment horizontal="left" vertical="center" wrapText="1"/>
    </xf>
    <xf numFmtId="168" fontId="6" fillId="14" borderId="31" xfId="0" applyNumberFormat="1" applyFont="1" applyFill="1" applyBorder="1" applyAlignment="1">
      <alignment horizontal="left" vertical="center" wrapText="1"/>
    </xf>
    <xf numFmtId="0" fontId="0" fillId="14" borderId="29" xfId="0" applyFont="1" applyFill="1" applyBorder="1" applyAlignment="1">
      <alignment horizontal="left"/>
    </xf>
    <xf numFmtId="0" fontId="24" fillId="0" borderId="23" xfId="0" applyFont="1" applyFill="1" applyBorder="1" applyAlignment="1">
      <alignment horizontal="left" vertical="top" wrapText="1"/>
    </xf>
    <xf numFmtId="166" fontId="27" fillId="0" borderId="0" xfId="2" applyNumberFormat="1" applyFont="1" applyFill="1" applyBorder="1" applyAlignment="1">
      <alignment horizontal="left" vertical="top" wrapText="1"/>
    </xf>
    <xf numFmtId="166" fontId="6" fillId="14" borderId="46" xfId="0" applyNumberFormat="1" applyFont="1" applyFill="1" applyBorder="1" applyAlignment="1">
      <alignment horizontal="left" vertical="center" wrapText="1"/>
    </xf>
    <xf numFmtId="168" fontId="24" fillId="0" borderId="53" xfId="0" applyNumberFormat="1" applyFont="1" applyFill="1" applyBorder="1" applyAlignment="1">
      <alignment horizontal="left" vertical="top" wrapText="1"/>
    </xf>
    <xf numFmtId="168" fontId="24" fillId="0" borderId="36" xfId="0" applyNumberFormat="1" applyFont="1" applyFill="1" applyBorder="1" applyAlignment="1">
      <alignment horizontal="left" vertical="top" wrapText="1"/>
    </xf>
    <xf numFmtId="168" fontId="24" fillId="0" borderId="45" xfId="0" applyNumberFormat="1" applyFont="1" applyFill="1" applyBorder="1" applyAlignment="1">
      <alignment horizontal="left" vertical="top" wrapText="1"/>
    </xf>
    <xf numFmtId="0" fontId="24" fillId="0" borderId="6" xfId="0" applyFont="1" applyFill="1" applyBorder="1" applyAlignment="1">
      <alignment horizontal="left" vertical="top" wrapText="1"/>
    </xf>
    <xf numFmtId="168" fontId="24" fillId="0" borderId="52" xfId="0" applyNumberFormat="1" applyFont="1" applyFill="1" applyBorder="1" applyAlignment="1">
      <alignment horizontal="left" vertical="top" wrapText="1"/>
    </xf>
    <xf numFmtId="166" fontId="27" fillId="0" borderId="46" xfId="2" applyNumberFormat="1" applyFont="1" applyFill="1" applyBorder="1" applyAlignment="1">
      <alignment horizontal="left" vertical="top" wrapText="1"/>
    </xf>
    <xf numFmtId="0" fontId="24" fillId="7" borderId="6" xfId="0" applyFont="1" applyFill="1" applyBorder="1" applyAlignment="1">
      <alignment horizontal="left" vertical="top" wrapText="1"/>
    </xf>
    <xf numFmtId="0" fontId="24" fillId="0" borderId="50" xfId="0" applyFont="1" applyFill="1" applyBorder="1" applyAlignment="1">
      <alignment horizontal="left"/>
    </xf>
    <xf numFmtId="0" fontId="6" fillId="14" borderId="36" xfId="0" applyFont="1" applyFill="1" applyBorder="1" applyAlignment="1">
      <alignment horizontal="left" vertical="center" wrapText="1"/>
    </xf>
    <xf numFmtId="166" fontId="6" fillId="14" borderId="36" xfId="0" applyNumberFormat="1" applyFont="1" applyFill="1" applyBorder="1" applyAlignment="1">
      <alignment horizontal="left" vertical="center" wrapText="1"/>
    </xf>
    <xf numFmtId="166" fontId="24" fillId="0" borderId="10" xfId="0" applyNumberFormat="1" applyFont="1" applyFill="1" applyBorder="1" applyAlignment="1">
      <alignment horizontal="left" vertical="top" wrapText="1"/>
    </xf>
    <xf numFmtId="166" fontId="24" fillId="0" borderId="49" xfId="0" applyNumberFormat="1" applyFont="1" applyFill="1" applyBorder="1" applyAlignment="1">
      <alignment horizontal="left" vertical="top" wrapText="1"/>
    </xf>
    <xf numFmtId="0" fontId="24" fillId="0" borderId="7" xfId="0" applyFont="1" applyFill="1" applyBorder="1" applyAlignment="1">
      <alignment horizontal="left" vertical="top" wrapText="1"/>
    </xf>
    <xf numFmtId="166" fontId="24" fillId="0" borderId="11" xfId="0" applyNumberFormat="1" applyFont="1" applyFill="1" applyBorder="1" applyAlignment="1">
      <alignment horizontal="left" vertical="top" wrapText="1"/>
    </xf>
    <xf numFmtId="166" fontId="24" fillId="0" borderId="13" xfId="0" applyNumberFormat="1" applyFont="1" applyFill="1" applyBorder="1" applyAlignment="1">
      <alignment horizontal="left" vertical="top" wrapText="1"/>
    </xf>
    <xf numFmtId="168" fontId="6" fillId="14" borderId="46" xfId="0" applyNumberFormat="1" applyFont="1" applyFill="1" applyBorder="1" applyAlignment="1">
      <alignment horizontal="left" vertical="center" wrapText="1"/>
    </xf>
    <xf numFmtId="0" fontId="0" fillId="14" borderId="50" xfId="0" applyFont="1" applyFill="1" applyBorder="1" applyAlignment="1">
      <alignment horizontal="left"/>
    </xf>
    <xf numFmtId="0" fontId="24" fillId="0" borderId="50" xfId="0" applyFont="1" applyFill="1" applyBorder="1" applyAlignment="1">
      <alignment horizontal="left" vertical="top"/>
    </xf>
    <xf numFmtId="0" fontId="18" fillId="14" borderId="53" xfId="0" applyFont="1" applyFill="1" applyBorder="1" applyAlignment="1">
      <alignment horizontal="center" vertical="center" wrapText="1"/>
    </xf>
    <xf numFmtId="166" fontId="6" fillId="14" borderId="39" xfId="0" applyNumberFormat="1" applyFont="1" applyFill="1" applyBorder="1" applyAlignment="1">
      <alignment horizontal="left" vertical="center" wrapText="1"/>
    </xf>
    <xf numFmtId="166" fontId="6" fillId="14" borderId="15" xfId="0" applyNumberFormat="1" applyFont="1" applyFill="1" applyBorder="1" applyAlignment="1">
      <alignment horizontal="left" vertical="center" wrapText="1"/>
    </xf>
    <xf numFmtId="0" fontId="6" fillId="14" borderId="4" xfId="0" applyFont="1" applyFill="1" applyBorder="1" applyAlignment="1">
      <alignment horizontal="left" vertical="center" wrapText="1"/>
    </xf>
    <xf numFmtId="0" fontId="18" fillId="14" borderId="52" xfId="0" applyFont="1" applyFill="1" applyBorder="1" applyAlignment="1">
      <alignment horizontal="center" vertical="center" wrapText="1"/>
    </xf>
    <xf numFmtId="168" fontId="6" fillId="14" borderId="46" xfId="0" applyNumberFormat="1" applyFont="1" applyFill="1" applyBorder="1" applyAlignment="1">
      <alignment horizontal="center" vertical="center" wrapText="1"/>
    </xf>
    <xf numFmtId="166" fontId="10" fillId="14" borderId="46" xfId="2" applyNumberFormat="1" applyFont="1" applyFill="1" applyBorder="1" applyAlignment="1">
      <alignment horizontal="right" vertical="center" wrapText="1"/>
    </xf>
    <xf numFmtId="0" fontId="0" fillId="14" borderId="50" xfId="0" applyFont="1" applyFill="1" applyBorder="1" applyAlignment="1">
      <alignment wrapText="1"/>
    </xf>
    <xf numFmtId="166" fontId="24" fillId="0" borderId="0" xfId="2" applyNumberFormat="1" applyFont="1" applyFill="1" applyBorder="1" applyAlignment="1">
      <alignment horizontal="left" vertical="top" wrapText="1"/>
    </xf>
    <xf numFmtId="0" fontId="24" fillId="0" borderId="52" xfId="0" applyFont="1" applyBorder="1" applyAlignment="1">
      <alignment horizontal="left" vertical="top"/>
    </xf>
    <xf numFmtId="0" fontId="24" fillId="0" borderId="46" xfId="0" applyFont="1" applyFill="1" applyBorder="1" applyAlignment="1">
      <alignment horizontal="left" vertical="top"/>
    </xf>
    <xf numFmtId="0" fontId="0" fillId="0" borderId="1" xfId="0" applyFont="1" applyBorder="1"/>
    <xf numFmtId="0" fontId="0" fillId="10" borderId="1" xfId="0" applyFont="1" applyFill="1" applyBorder="1"/>
    <xf numFmtId="0" fontId="9"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166"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167" fontId="10" fillId="0" borderId="1" xfId="0" applyNumberFormat="1" applyFont="1" applyFill="1" applyBorder="1" applyAlignment="1">
      <alignment horizontal="center" vertical="center" wrapText="1"/>
    </xf>
    <xf numFmtId="167" fontId="10" fillId="11" borderId="1" xfId="0" applyNumberFormat="1" applyFont="1" applyFill="1" applyBorder="1" applyAlignment="1">
      <alignment horizontal="center" vertical="center" wrapText="1"/>
    </xf>
    <xf numFmtId="0" fontId="15" fillId="0" borderId="1" xfId="0" applyFont="1" applyBorder="1" applyAlignment="1">
      <alignment horizontal="center" vertical="center"/>
    </xf>
    <xf numFmtId="165" fontId="15" fillId="0" borderId="1" xfId="0" applyNumberFormat="1" applyFont="1" applyBorder="1" applyAlignment="1">
      <alignment horizontal="center"/>
    </xf>
    <xf numFmtId="166" fontId="9" fillId="9" borderId="1" xfId="0" applyNumberFormat="1" applyFont="1" applyFill="1" applyBorder="1" applyAlignment="1">
      <alignment horizontal="center" vertical="center" wrapText="1"/>
    </xf>
    <xf numFmtId="0" fontId="9" fillId="9" borderId="1" xfId="0" applyFont="1" applyFill="1" applyBorder="1" applyAlignment="1">
      <alignment horizontal="center" vertical="center" wrapText="1"/>
    </xf>
    <xf numFmtId="165" fontId="15" fillId="9" borderId="1" xfId="0" applyNumberFormat="1" applyFont="1" applyFill="1" applyBorder="1" applyAlignment="1">
      <alignment horizontal="center" vertical="center" wrapText="1"/>
    </xf>
    <xf numFmtId="165" fontId="10" fillId="9" borderId="1" xfId="0" applyNumberFormat="1" applyFont="1" applyFill="1" applyBorder="1" applyAlignment="1">
      <alignment horizontal="center" vertical="center" wrapText="1"/>
    </xf>
    <xf numFmtId="0" fontId="15" fillId="9" borderId="1" xfId="0" applyFont="1" applyFill="1" applyBorder="1" applyAlignment="1">
      <alignment horizontal="center" vertical="center" wrapText="1"/>
    </xf>
    <xf numFmtId="167" fontId="9" fillId="0" borderId="1" xfId="0" applyNumberFormat="1" applyFont="1" applyFill="1" applyBorder="1" applyAlignment="1">
      <alignment horizontal="center" vertical="center" wrapText="1"/>
    </xf>
    <xf numFmtId="6" fontId="15" fillId="0" borderId="1" xfId="0" applyNumberFormat="1" applyFont="1" applyFill="1" applyBorder="1" applyAlignment="1">
      <alignment horizontal="center" vertical="center" wrapText="1"/>
    </xf>
    <xf numFmtId="166" fontId="9" fillId="9" borderId="1" xfId="0" applyNumberFormat="1" applyFont="1" applyFill="1" applyBorder="1" applyAlignment="1">
      <alignment vertical="center" wrapText="1"/>
    </xf>
    <xf numFmtId="165" fontId="9" fillId="9" borderId="1" xfId="0" applyNumberFormat="1" applyFont="1" applyFill="1" applyBorder="1" applyAlignment="1">
      <alignment vertical="center" wrapText="1"/>
    </xf>
    <xf numFmtId="0" fontId="15" fillId="0" borderId="1" xfId="0" applyFont="1" applyBorder="1" applyAlignment="1">
      <alignment horizontal="center" vertical="center" wrapText="1"/>
    </xf>
    <xf numFmtId="0" fontId="9" fillId="10" borderId="1" xfId="0" applyFont="1" applyFill="1" applyBorder="1" applyAlignment="1">
      <alignment vertical="center" wrapText="1"/>
    </xf>
    <xf numFmtId="165" fontId="9" fillId="10" borderId="1" xfId="1" applyNumberFormat="1" applyFont="1" applyFill="1" applyBorder="1" applyAlignment="1">
      <alignment horizontal="center" vertical="center" wrapText="1"/>
    </xf>
    <xf numFmtId="165" fontId="9" fillId="10" borderId="1" xfId="1" applyNumberFormat="1" applyFont="1" applyFill="1" applyBorder="1" applyAlignment="1">
      <alignment vertical="center" wrapText="1"/>
    </xf>
    <xf numFmtId="0" fontId="9" fillId="3" borderId="20" xfId="0" applyFont="1" applyFill="1" applyBorder="1" applyAlignment="1">
      <alignment horizontal="left" vertical="top" wrapText="1"/>
    </xf>
    <xf numFmtId="0" fontId="9" fillId="3" borderId="3" xfId="0" applyFont="1" applyFill="1" applyBorder="1" applyAlignment="1">
      <alignment horizontal="left" vertical="center" wrapText="1"/>
    </xf>
    <xf numFmtId="0" fontId="9" fillId="3" borderId="20" xfId="0" applyFont="1" applyFill="1" applyBorder="1" applyAlignment="1">
      <alignment horizontal="left" vertical="center" wrapText="1"/>
    </xf>
    <xf numFmtId="0" fontId="9" fillId="3" borderId="1" xfId="0" applyFont="1" applyFill="1" applyBorder="1" applyAlignment="1">
      <alignment horizontal="left" vertical="center" wrapText="1"/>
    </xf>
    <xf numFmtId="167" fontId="10" fillId="15" borderId="1" xfId="0" applyNumberFormat="1" applyFont="1" applyFill="1" applyBorder="1" applyAlignment="1">
      <alignment horizontal="center" vertical="center" wrapText="1"/>
    </xf>
    <xf numFmtId="0" fontId="0" fillId="0" borderId="0" xfId="0" applyBorder="1"/>
    <xf numFmtId="167" fontId="0" fillId="0" borderId="0" xfId="0" applyNumberFormat="1" applyBorder="1"/>
    <xf numFmtId="14" fontId="10" fillId="0" borderId="1" xfId="0" applyNumberFormat="1" applyFont="1" applyFill="1" applyBorder="1" applyAlignment="1">
      <alignment horizontal="center" vertical="center" wrapText="1"/>
    </xf>
    <xf numFmtId="0" fontId="0" fillId="0" borderId="0" xfId="0" applyFont="1" applyBorder="1" applyAlignment="1">
      <alignment vertical="top"/>
    </xf>
    <xf numFmtId="49" fontId="10" fillId="0" borderId="1" xfId="0" applyNumberFormat="1" applyFont="1" applyFill="1" applyBorder="1" applyAlignment="1">
      <alignment horizontal="center" vertical="center" wrapText="1"/>
    </xf>
    <xf numFmtId="0" fontId="0" fillId="0" borderId="0" xfId="0" applyAlignment="1">
      <alignment horizontal="left" vertical="top" wrapText="1"/>
    </xf>
    <xf numFmtId="0" fontId="28" fillId="10" borderId="30" xfId="0" applyFont="1" applyFill="1" applyBorder="1" applyAlignment="1">
      <alignment horizontal="center" vertical="center" wrapText="1"/>
    </xf>
    <xf numFmtId="0" fontId="0" fillId="10" borderId="31" xfId="0" applyFill="1" applyBorder="1" applyAlignment="1">
      <alignment horizontal="center" vertical="center" wrapText="1"/>
    </xf>
    <xf numFmtId="0" fontId="0" fillId="10" borderId="29" xfId="0" applyFill="1" applyBorder="1" applyAlignment="1">
      <alignment horizontal="center" vertical="center" wrapText="1"/>
    </xf>
    <xf numFmtId="166" fontId="5" fillId="0" borderId="30" xfId="0" applyNumberFormat="1" applyFont="1" applyBorder="1" applyAlignment="1">
      <alignment horizontal="center"/>
    </xf>
    <xf numFmtId="166" fontId="5" fillId="0" borderId="31" xfId="0" applyNumberFormat="1" applyFont="1" applyBorder="1" applyAlignment="1">
      <alignment horizontal="center"/>
    </xf>
    <xf numFmtId="166" fontId="5" fillId="0" borderId="29" xfId="0" applyNumberFormat="1" applyFont="1" applyBorder="1" applyAlignment="1">
      <alignment horizontal="center"/>
    </xf>
    <xf numFmtId="166" fontId="5" fillId="7" borderId="30" xfId="0" applyNumberFormat="1" applyFont="1" applyFill="1" applyBorder="1" applyAlignment="1">
      <alignment horizontal="center" vertical="center" wrapText="1"/>
    </xf>
    <xf numFmtId="166" fontId="5" fillId="7" borderId="31" xfId="0" applyNumberFormat="1" applyFont="1" applyFill="1" applyBorder="1" applyAlignment="1">
      <alignment horizontal="center" vertical="center" wrapText="1"/>
    </xf>
    <xf numFmtId="166" fontId="5" fillId="7" borderId="29" xfId="0" applyNumberFormat="1" applyFont="1" applyFill="1" applyBorder="1" applyAlignment="1">
      <alignment horizontal="center" vertical="center" wrapText="1"/>
    </xf>
    <xf numFmtId="0" fontId="0" fillId="0" borderId="1" xfId="0" applyBorder="1" applyAlignment="1">
      <alignment horizontal="left" vertical="top" wrapText="1"/>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wrapText="1"/>
    </xf>
    <xf numFmtId="0" fontId="9" fillId="3" borderId="20" xfId="0" applyFont="1" applyFill="1" applyBorder="1" applyAlignment="1">
      <alignment horizontal="left" vertical="center" wrapText="1"/>
    </xf>
    <xf numFmtId="0" fontId="9" fillId="3" borderId="1" xfId="0" applyFont="1" applyFill="1" applyBorder="1" applyAlignment="1">
      <alignment horizontal="left" vertical="center" wrapText="1"/>
    </xf>
    <xf numFmtId="0" fontId="6" fillId="0" borderId="0" xfId="0" applyFont="1" applyAlignment="1">
      <alignment horizontal="left"/>
    </xf>
    <xf numFmtId="0" fontId="6" fillId="0" borderId="0" xfId="0" applyFont="1" applyFill="1" applyAlignment="1">
      <alignment horizontal="left"/>
    </xf>
    <xf numFmtId="0" fontId="7" fillId="0" borderId="0" xfId="0" applyFont="1" applyFill="1" applyAlignment="1">
      <alignment horizontal="left" wrapText="1"/>
    </xf>
    <xf numFmtId="0" fontId="9" fillId="3" borderId="2" xfId="0" applyFont="1" applyFill="1" applyBorder="1" applyAlignment="1">
      <alignment horizontal="left" vertical="top" wrapText="1"/>
    </xf>
    <xf numFmtId="0" fontId="9" fillId="3" borderId="3" xfId="0" applyFont="1" applyFill="1" applyBorder="1" applyAlignment="1">
      <alignment horizontal="left" vertical="top" wrapText="1"/>
    </xf>
    <xf numFmtId="0" fontId="9" fillId="3" borderId="20" xfId="0" applyFont="1" applyFill="1" applyBorder="1" applyAlignment="1">
      <alignment horizontal="left" vertical="top" wrapText="1"/>
    </xf>
    <xf numFmtId="0" fontId="9" fillId="2" borderId="1" xfId="0" applyFont="1" applyFill="1" applyBorder="1" applyAlignment="1">
      <alignment horizontal="center" vertical="center" wrapText="1"/>
    </xf>
    <xf numFmtId="166" fontId="9" fillId="6" borderId="2" xfId="0" applyNumberFormat="1" applyFont="1" applyFill="1" applyBorder="1" applyAlignment="1">
      <alignment horizontal="left" vertical="center" wrapText="1"/>
    </xf>
    <xf numFmtId="166" fontId="9" fillId="6" borderId="3" xfId="0" applyNumberFormat="1" applyFont="1" applyFill="1" applyBorder="1" applyAlignment="1">
      <alignment horizontal="left" vertical="center" wrapText="1"/>
    </xf>
    <xf numFmtId="166" fontId="9" fillId="6" borderId="20" xfId="0" applyNumberFormat="1" applyFont="1" applyFill="1" applyBorder="1" applyAlignment="1">
      <alignment horizontal="left"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D9D9D9"/>
      <color rgb="FFA6A6A6"/>
      <color rgb="FF96BAE6"/>
      <color rgb="FF65D8E7"/>
      <color rgb="FFEC0A1A"/>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workbookViewId="0">
      <selection sqref="A1:S22"/>
    </sheetView>
  </sheetViews>
  <sheetFormatPr defaultRowHeight="15" x14ac:dyDescent="0.25"/>
  <sheetData>
    <row r="1" spans="1:19" x14ac:dyDescent="0.25">
      <c r="A1" s="477" t="s">
        <v>284</v>
      </c>
      <c r="B1" s="477"/>
      <c r="C1" s="477"/>
      <c r="D1" s="477"/>
      <c r="E1" s="477"/>
      <c r="F1" s="477"/>
      <c r="G1" s="477"/>
      <c r="H1" s="477"/>
      <c r="I1" s="477"/>
      <c r="J1" s="477"/>
      <c r="K1" s="477"/>
      <c r="L1" s="477"/>
      <c r="M1" s="477"/>
      <c r="N1" s="477"/>
      <c r="O1" s="477"/>
      <c r="P1" s="477"/>
      <c r="Q1" s="477"/>
      <c r="R1" s="477"/>
      <c r="S1" s="477"/>
    </row>
    <row r="2" spans="1:19" x14ac:dyDescent="0.25">
      <c r="A2" s="477"/>
      <c r="B2" s="477"/>
      <c r="C2" s="477"/>
      <c r="D2" s="477"/>
      <c r="E2" s="477"/>
      <c r="F2" s="477"/>
      <c r="G2" s="477"/>
      <c r="H2" s="477"/>
      <c r="I2" s="477"/>
      <c r="J2" s="477"/>
      <c r="K2" s="477"/>
      <c r="L2" s="477"/>
      <c r="M2" s="477"/>
      <c r="N2" s="477"/>
      <c r="O2" s="477"/>
      <c r="P2" s="477"/>
      <c r="Q2" s="477"/>
      <c r="R2" s="477"/>
      <c r="S2" s="477"/>
    </row>
    <row r="3" spans="1:19" x14ac:dyDescent="0.25">
      <c r="A3" s="477"/>
      <c r="B3" s="477"/>
      <c r="C3" s="477"/>
      <c r="D3" s="477"/>
      <c r="E3" s="477"/>
      <c r="F3" s="477"/>
      <c r="G3" s="477"/>
      <c r="H3" s="477"/>
      <c r="I3" s="477"/>
      <c r="J3" s="477"/>
      <c r="K3" s="477"/>
      <c r="L3" s="477"/>
      <c r="M3" s="477"/>
      <c r="N3" s="477"/>
      <c r="O3" s="477"/>
      <c r="P3" s="477"/>
      <c r="Q3" s="477"/>
      <c r="R3" s="477"/>
      <c r="S3" s="477"/>
    </row>
    <row r="4" spans="1:19" x14ac:dyDescent="0.25">
      <c r="A4" s="477"/>
      <c r="B4" s="477"/>
      <c r="C4" s="477"/>
      <c r="D4" s="477"/>
      <c r="E4" s="477"/>
      <c r="F4" s="477"/>
      <c r="G4" s="477"/>
      <c r="H4" s="477"/>
      <c r="I4" s="477"/>
      <c r="J4" s="477"/>
      <c r="K4" s="477"/>
      <c r="L4" s="477"/>
      <c r="M4" s="477"/>
      <c r="N4" s="477"/>
      <c r="O4" s="477"/>
      <c r="P4" s="477"/>
      <c r="Q4" s="477"/>
      <c r="R4" s="477"/>
      <c r="S4" s="477"/>
    </row>
    <row r="5" spans="1:19" x14ac:dyDescent="0.25">
      <c r="A5" s="477"/>
      <c r="B5" s="477"/>
      <c r="C5" s="477"/>
      <c r="D5" s="477"/>
      <c r="E5" s="477"/>
      <c r="F5" s="477"/>
      <c r="G5" s="477"/>
      <c r="H5" s="477"/>
      <c r="I5" s="477"/>
      <c r="J5" s="477"/>
      <c r="K5" s="477"/>
      <c r="L5" s="477"/>
      <c r="M5" s="477"/>
      <c r="N5" s="477"/>
      <c r="O5" s="477"/>
      <c r="P5" s="477"/>
      <c r="Q5" s="477"/>
      <c r="R5" s="477"/>
      <c r="S5" s="477"/>
    </row>
    <row r="6" spans="1:19" x14ac:dyDescent="0.25">
      <c r="A6" s="477"/>
      <c r="B6" s="477"/>
      <c r="C6" s="477"/>
      <c r="D6" s="477"/>
      <c r="E6" s="477"/>
      <c r="F6" s="477"/>
      <c r="G6" s="477"/>
      <c r="H6" s="477"/>
      <c r="I6" s="477"/>
      <c r="J6" s="477"/>
      <c r="K6" s="477"/>
      <c r="L6" s="477"/>
      <c r="M6" s="477"/>
      <c r="N6" s="477"/>
      <c r="O6" s="477"/>
      <c r="P6" s="477"/>
      <c r="Q6" s="477"/>
      <c r="R6" s="477"/>
      <c r="S6" s="477"/>
    </row>
    <row r="7" spans="1:19" x14ac:dyDescent="0.25">
      <c r="A7" s="477"/>
      <c r="B7" s="477"/>
      <c r="C7" s="477"/>
      <c r="D7" s="477"/>
      <c r="E7" s="477"/>
      <c r="F7" s="477"/>
      <c r="G7" s="477"/>
      <c r="H7" s="477"/>
      <c r="I7" s="477"/>
      <c r="J7" s="477"/>
      <c r="K7" s="477"/>
      <c r="L7" s="477"/>
      <c r="M7" s="477"/>
      <c r="N7" s="477"/>
      <c r="O7" s="477"/>
      <c r="P7" s="477"/>
      <c r="Q7" s="477"/>
      <c r="R7" s="477"/>
      <c r="S7" s="477"/>
    </row>
    <row r="8" spans="1:19" x14ac:dyDescent="0.25">
      <c r="A8" s="477"/>
      <c r="B8" s="477"/>
      <c r="C8" s="477"/>
      <c r="D8" s="477"/>
      <c r="E8" s="477"/>
      <c r="F8" s="477"/>
      <c r="G8" s="477"/>
      <c r="H8" s="477"/>
      <c r="I8" s="477"/>
      <c r="J8" s="477"/>
      <c r="K8" s="477"/>
      <c r="L8" s="477"/>
      <c r="M8" s="477"/>
      <c r="N8" s="477"/>
      <c r="O8" s="477"/>
      <c r="P8" s="477"/>
      <c r="Q8" s="477"/>
      <c r="R8" s="477"/>
      <c r="S8" s="477"/>
    </row>
    <row r="9" spans="1:19" x14ac:dyDescent="0.25">
      <c r="A9" s="477"/>
      <c r="B9" s="477"/>
      <c r="C9" s="477"/>
      <c r="D9" s="477"/>
      <c r="E9" s="477"/>
      <c r="F9" s="477"/>
      <c r="G9" s="477"/>
      <c r="H9" s="477"/>
      <c r="I9" s="477"/>
      <c r="J9" s="477"/>
      <c r="K9" s="477"/>
      <c r="L9" s="477"/>
      <c r="M9" s="477"/>
      <c r="N9" s="477"/>
      <c r="O9" s="477"/>
      <c r="P9" s="477"/>
      <c r="Q9" s="477"/>
      <c r="R9" s="477"/>
      <c r="S9" s="477"/>
    </row>
    <row r="10" spans="1:19" x14ac:dyDescent="0.25">
      <c r="A10" s="477"/>
      <c r="B10" s="477"/>
      <c r="C10" s="477"/>
      <c r="D10" s="477"/>
      <c r="E10" s="477"/>
      <c r="F10" s="477"/>
      <c r="G10" s="477"/>
      <c r="H10" s="477"/>
      <c r="I10" s="477"/>
      <c r="J10" s="477"/>
      <c r="K10" s="477"/>
      <c r="L10" s="477"/>
      <c r="M10" s="477"/>
      <c r="N10" s="477"/>
      <c r="O10" s="477"/>
      <c r="P10" s="477"/>
      <c r="Q10" s="477"/>
      <c r="R10" s="477"/>
      <c r="S10" s="477"/>
    </row>
    <row r="11" spans="1:19" x14ac:dyDescent="0.25">
      <c r="A11" s="477"/>
      <c r="B11" s="477"/>
      <c r="C11" s="477"/>
      <c r="D11" s="477"/>
      <c r="E11" s="477"/>
      <c r="F11" s="477"/>
      <c r="G11" s="477"/>
      <c r="H11" s="477"/>
      <c r="I11" s="477"/>
      <c r="J11" s="477"/>
      <c r="K11" s="477"/>
      <c r="L11" s="477"/>
      <c r="M11" s="477"/>
      <c r="N11" s="477"/>
      <c r="O11" s="477"/>
      <c r="P11" s="477"/>
      <c r="Q11" s="477"/>
      <c r="R11" s="477"/>
      <c r="S11" s="477"/>
    </row>
    <row r="12" spans="1:19" x14ac:dyDescent="0.25">
      <c r="A12" s="477"/>
      <c r="B12" s="477"/>
      <c r="C12" s="477"/>
      <c r="D12" s="477"/>
      <c r="E12" s="477"/>
      <c r="F12" s="477"/>
      <c r="G12" s="477"/>
      <c r="H12" s="477"/>
      <c r="I12" s="477"/>
      <c r="J12" s="477"/>
      <c r="K12" s="477"/>
      <c r="L12" s="477"/>
      <c r="M12" s="477"/>
      <c r="N12" s="477"/>
      <c r="O12" s="477"/>
      <c r="P12" s="477"/>
      <c r="Q12" s="477"/>
      <c r="R12" s="477"/>
      <c r="S12" s="477"/>
    </row>
    <row r="13" spans="1:19" x14ac:dyDescent="0.25">
      <c r="A13" s="477"/>
      <c r="B13" s="477"/>
      <c r="C13" s="477"/>
      <c r="D13" s="477"/>
      <c r="E13" s="477"/>
      <c r="F13" s="477"/>
      <c r="G13" s="477"/>
      <c r="H13" s="477"/>
      <c r="I13" s="477"/>
      <c r="J13" s="477"/>
      <c r="K13" s="477"/>
      <c r="L13" s="477"/>
      <c r="M13" s="477"/>
      <c r="N13" s="477"/>
      <c r="O13" s="477"/>
      <c r="P13" s="477"/>
      <c r="Q13" s="477"/>
      <c r="R13" s="477"/>
      <c r="S13" s="477"/>
    </row>
    <row r="14" spans="1:19" x14ac:dyDescent="0.25">
      <c r="A14" s="477"/>
      <c r="B14" s="477"/>
      <c r="C14" s="477"/>
      <c r="D14" s="477"/>
      <c r="E14" s="477"/>
      <c r="F14" s="477"/>
      <c r="G14" s="477"/>
      <c r="H14" s="477"/>
      <c r="I14" s="477"/>
      <c r="J14" s="477"/>
      <c r="K14" s="477"/>
      <c r="L14" s="477"/>
      <c r="M14" s="477"/>
      <c r="N14" s="477"/>
      <c r="O14" s="477"/>
      <c r="P14" s="477"/>
      <c r="Q14" s="477"/>
      <c r="R14" s="477"/>
      <c r="S14" s="477"/>
    </row>
    <row r="15" spans="1:19" x14ac:dyDescent="0.25">
      <c r="A15" s="477"/>
      <c r="B15" s="477"/>
      <c r="C15" s="477"/>
      <c r="D15" s="477"/>
      <c r="E15" s="477"/>
      <c r="F15" s="477"/>
      <c r="G15" s="477"/>
      <c r="H15" s="477"/>
      <c r="I15" s="477"/>
      <c r="J15" s="477"/>
      <c r="K15" s="477"/>
      <c r="L15" s="477"/>
      <c r="M15" s="477"/>
      <c r="N15" s="477"/>
      <c r="O15" s="477"/>
      <c r="P15" s="477"/>
      <c r="Q15" s="477"/>
      <c r="R15" s="477"/>
      <c r="S15" s="477"/>
    </row>
    <row r="16" spans="1:19" x14ac:dyDescent="0.25">
      <c r="A16" s="477"/>
      <c r="B16" s="477"/>
      <c r="C16" s="477"/>
      <c r="D16" s="477"/>
      <c r="E16" s="477"/>
      <c r="F16" s="477"/>
      <c r="G16" s="477"/>
      <c r="H16" s="477"/>
      <c r="I16" s="477"/>
      <c r="J16" s="477"/>
      <c r="K16" s="477"/>
      <c r="L16" s="477"/>
      <c r="M16" s="477"/>
      <c r="N16" s="477"/>
      <c r="O16" s="477"/>
      <c r="P16" s="477"/>
      <c r="Q16" s="477"/>
      <c r="R16" s="477"/>
      <c r="S16" s="477"/>
    </row>
    <row r="17" spans="1:19" x14ac:dyDescent="0.25">
      <c r="A17" s="477"/>
      <c r="B17" s="477"/>
      <c r="C17" s="477"/>
      <c r="D17" s="477"/>
      <c r="E17" s="477"/>
      <c r="F17" s="477"/>
      <c r="G17" s="477"/>
      <c r="H17" s="477"/>
      <c r="I17" s="477"/>
      <c r="J17" s="477"/>
      <c r="K17" s="477"/>
      <c r="L17" s="477"/>
      <c r="M17" s="477"/>
      <c r="N17" s="477"/>
      <c r="O17" s="477"/>
      <c r="P17" s="477"/>
      <c r="Q17" s="477"/>
      <c r="R17" s="477"/>
      <c r="S17" s="477"/>
    </row>
    <row r="18" spans="1:19" x14ac:dyDescent="0.25">
      <c r="A18" s="477"/>
      <c r="B18" s="477"/>
      <c r="C18" s="477"/>
      <c r="D18" s="477"/>
      <c r="E18" s="477"/>
      <c r="F18" s="477"/>
      <c r="G18" s="477"/>
      <c r="H18" s="477"/>
      <c r="I18" s="477"/>
      <c r="J18" s="477"/>
      <c r="K18" s="477"/>
      <c r="L18" s="477"/>
      <c r="M18" s="477"/>
      <c r="N18" s="477"/>
      <c r="O18" s="477"/>
      <c r="P18" s="477"/>
      <c r="Q18" s="477"/>
      <c r="R18" s="477"/>
      <c r="S18" s="477"/>
    </row>
    <row r="19" spans="1:19" x14ac:dyDescent="0.25">
      <c r="A19" s="477"/>
      <c r="B19" s="477"/>
      <c r="C19" s="477"/>
      <c r="D19" s="477"/>
      <c r="E19" s="477"/>
      <c r="F19" s="477"/>
      <c r="G19" s="477"/>
      <c r="H19" s="477"/>
      <c r="I19" s="477"/>
      <c r="J19" s="477"/>
      <c r="K19" s="477"/>
      <c r="L19" s="477"/>
      <c r="M19" s="477"/>
      <c r="N19" s="477"/>
      <c r="O19" s="477"/>
      <c r="P19" s="477"/>
      <c r="Q19" s="477"/>
      <c r="R19" s="477"/>
      <c r="S19" s="477"/>
    </row>
    <row r="20" spans="1:19" x14ac:dyDescent="0.25">
      <c r="A20" s="477"/>
      <c r="B20" s="477"/>
      <c r="C20" s="477"/>
      <c r="D20" s="477"/>
      <c r="E20" s="477"/>
      <c r="F20" s="477"/>
      <c r="G20" s="477"/>
      <c r="H20" s="477"/>
      <c r="I20" s="477"/>
      <c r="J20" s="477"/>
      <c r="K20" s="477"/>
      <c r="L20" s="477"/>
      <c r="M20" s="477"/>
      <c r="N20" s="477"/>
      <c r="O20" s="477"/>
      <c r="P20" s="477"/>
      <c r="Q20" s="477"/>
      <c r="R20" s="477"/>
      <c r="S20" s="477"/>
    </row>
    <row r="21" spans="1:19" x14ac:dyDescent="0.25">
      <c r="A21" s="477"/>
      <c r="B21" s="477"/>
      <c r="C21" s="477"/>
      <c r="D21" s="477"/>
      <c r="E21" s="477"/>
      <c r="F21" s="477"/>
      <c r="G21" s="477"/>
      <c r="H21" s="477"/>
      <c r="I21" s="477"/>
      <c r="J21" s="477"/>
      <c r="K21" s="477"/>
      <c r="L21" s="477"/>
      <c r="M21" s="477"/>
      <c r="N21" s="477"/>
      <c r="O21" s="477"/>
      <c r="P21" s="477"/>
      <c r="Q21" s="477"/>
      <c r="R21" s="477"/>
      <c r="S21" s="477"/>
    </row>
    <row r="22" spans="1:19" x14ac:dyDescent="0.25">
      <c r="A22" s="477"/>
      <c r="B22" s="477"/>
      <c r="C22" s="477"/>
      <c r="D22" s="477"/>
      <c r="E22" s="477"/>
      <c r="F22" s="477"/>
      <c r="G22" s="477"/>
      <c r="H22" s="477"/>
      <c r="I22" s="477"/>
      <c r="J22" s="477"/>
      <c r="K22" s="477"/>
      <c r="L22" s="477"/>
      <c r="M22" s="477"/>
      <c r="N22" s="477"/>
      <c r="O22" s="477"/>
      <c r="P22" s="477"/>
      <c r="Q22" s="477"/>
      <c r="R22" s="477"/>
      <c r="S22" s="477"/>
    </row>
  </sheetData>
  <mergeCells count="1">
    <mergeCell ref="A1:S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0"/>
  <sheetViews>
    <sheetView tabSelected="1" zoomScaleNormal="100" zoomScaleSheetLayoutView="90" zoomScalePageLayoutView="80" workbookViewId="0">
      <selection activeCell="K16" sqref="K16"/>
    </sheetView>
  </sheetViews>
  <sheetFormatPr defaultColWidth="8.85546875" defaultRowHeight="15" x14ac:dyDescent="0.25"/>
  <cols>
    <col min="1" max="1" width="60.7109375" style="32" customWidth="1"/>
    <col min="2" max="2" width="15.42578125" style="33" customWidth="1"/>
    <col min="3" max="6" width="10.7109375" style="33" customWidth="1"/>
    <col min="7" max="7" width="10.5703125" style="3" customWidth="1"/>
    <col min="8" max="8" width="19.28515625" style="3" customWidth="1"/>
    <col min="9" max="9" width="12" style="3" customWidth="1"/>
    <col min="10" max="10" width="20.5703125" style="3" customWidth="1"/>
    <col min="11" max="11" width="30.7109375" style="32" customWidth="1"/>
    <col min="12" max="16384" width="8.85546875" style="32"/>
  </cols>
  <sheetData>
    <row r="1" spans="1:11" ht="19.5" thickBot="1" x14ac:dyDescent="0.35">
      <c r="A1" s="228" t="s">
        <v>149</v>
      </c>
    </row>
    <row r="2" spans="1:11" ht="22.15" customHeight="1" thickBot="1" x14ac:dyDescent="0.3">
      <c r="A2" s="475" t="s">
        <v>283</v>
      </c>
      <c r="B2" s="481" t="s">
        <v>15</v>
      </c>
      <c r="C2" s="482"/>
      <c r="D2" s="482"/>
      <c r="E2" s="482"/>
      <c r="F2" s="483"/>
      <c r="G2" s="484" t="s">
        <v>142</v>
      </c>
      <c r="H2" s="485"/>
      <c r="I2" s="485"/>
      <c r="J2" s="485"/>
      <c r="K2" s="486"/>
    </row>
    <row r="3" spans="1:11" ht="99" customHeight="1" thickBot="1" x14ac:dyDescent="0.3">
      <c r="A3" s="73" t="s">
        <v>18</v>
      </c>
      <c r="B3" s="40" t="s">
        <v>119</v>
      </c>
      <c r="C3" s="40" t="s">
        <v>113</v>
      </c>
      <c r="D3" s="40" t="s">
        <v>114</v>
      </c>
      <c r="E3" s="40" t="s">
        <v>115</v>
      </c>
      <c r="F3" s="41" t="s">
        <v>116</v>
      </c>
      <c r="G3" s="222" t="s">
        <v>24</v>
      </c>
      <c r="H3" s="223" t="s">
        <v>16</v>
      </c>
      <c r="I3" s="223" t="s">
        <v>17</v>
      </c>
      <c r="J3" s="223" t="s">
        <v>36</v>
      </c>
      <c r="K3" s="224" t="s">
        <v>37</v>
      </c>
    </row>
    <row r="4" spans="1:11" ht="19.5" thickBot="1" x14ac:dyDescent="0.3">
      <c r="A4" s="175" t="s">
        <v>28</v>
      </c>
      <c r="B4" s="116"/>
      <c r="C4" s="116"/>
      <c r="D4" s="116"/>
      <c r="E4" s="116"/>
      <c r="F4" s="116"/>
      <c r="G4" s="86"/>
      <c r="H4" s="86"/>
      <c r="I4" s="86"/>
      <c r="J4" s="86"/>
      <c r="K4" s="87"/>
    </row>
    <row r="5" spans="1:11" ht="14.45" customHeight="1" x14ac:dyDescent="0.25">
      <c r="A5" s="187" t="s">
        <v>12</v>
      </c>
      <c r="B5" s="119"/>
      <c r="C5" s="16"/>
      <c r="D5" s="16"/>
      <c r="E5" s="16"/>
      <c r="F5" s="42"/>
      <c r="G5" s="24"/>
      <c r="H5" s="24"/>
      <c r="I5" s="24"/>
      <c r="J5" s="24"/>
      <c r="K5" s="35"/>
    </row>
    <row r="6" spans="1:11" x14ac:dyDescent="0.25">
      <c r="A6" s="188" t="s">
        <v>81</v>
      </c>
      <c r="B6" s="120"/>
      <c r="C6" s="19"/>
      <c r="D6" s="19"/>
      <c r="E6" s="19"/>
      <c r="F6" s="45"/>
      <c r="G6" s="24"/>
      <c r="H6" s="24"/>
      <c r="I6" s="24"/>
      <c r="J6" s="24"/>
      <c r="K6" s="35"/>
    </row>
    <row r="7" spans="1:11" x14ac:dyDescent="0.25">
      <c r="A7" s="188" t="s">
        <v>26</v>
      </c>
      <c r="B7" s="120"/>
      <c r="C7" s="19"/>
      <c r="D7" s="19"/>
      <c r="E7" s="19"/>
      <c r="F7" s="47"/>
      <c r="G7" s="26"/>
      <c r="H7" s="26"/>
      <c r="I7" s="26"/>
      <c r="J7" s="26"/>
      <c r="K7" s="35"/>
    </row>
    <row r="8" spans="1:11" ht="15.75" thickBot="1" x14ac:dyDescent="0.3">
      <c r="A8" s="189" t="s">
        <v>19</v>
      </c>
      <c r="B8" s="121"/>
      <c r="C8" s="18"/>
      <c r="D8" s="18"/>
      <c r="E8" s="18"/>
      <c r="F8" s="48"/>
      <c r="G8" s="24"/>
      <c r="H8" s="24"/>
      <c r="I8" s="24"/>
      <c r="J8" s="24"/>
      <c r="K8" s="35"/>
    </row>
    <row r="9" spans="1:11" ht="19.5" thickBot="1" x14ac:dyDescent="0.3">
      <c r="A9" s="175" t="s">
        <v>20</v>
      </c>
      <c r="B9" s="117"/>
      <c r="C9" s="117"/>
      <c r="D9" s="117"/>
      <c r="E9" s="117"/>
      <c r="F9" s="118"/>
      <c r="G9" s="75"/>
      <c r="H9" s="75"/>
      <c r="I9" s="75"/>
      <c r="J9" s="75"/>
      <c r="K9" s="76"/>
    </row>
    <row r="10" spans="1:11" ht="25.5" x14ac:dyDescent="0.25">
      <c r="A10" s="90" t="s">
        <v>120</v>
      </c>
      <c r="B10" s="88">
        <v>0</v>
      </c>
      <c r="C10" s="77">
        <v>0</v>
      </c>
      <c r="D10" s="77">
        <v>0</v>
      </c>
      <c r="E10" s="77">
        <v>0</v>
      </c>
      <c r="F10" s="78">
        <v>0</v>
      </c>
      <c r="G10" s="108">
        <f>SUM(B10:F10)</f>
        <v>0</v>
      </c>
      <c r="H10" s="44"/>
      <c r="I10" s="44"/>
      <c r="J10" s="44"/>
      <c r="K10" s="29"/>
    </row>
    <row r="11" spans="1:11" x14ac:dyDescent="0.25">
      <c r="A11" s="91" t="s">
        <v>121</v>
      </c>
      <c r="B11" s="79">
        <v>0</v>
      </c>
      <c r="C11" s="20">
        <v>0</v>
      </c>
      <c r="D11" s="20">
        <v>0</v>
      </c>
      <c r="E11" s="20">
        <v>0</v>
      </c>
      <c r="F11" s="80">
        <v>0</v>
      </c>
      <c r="G11" s="46"/>
      <c r="H11" s="15">
        <f>SUM(B11:F11)</f>
        <v>0</v>
      </c>
      <c r="I11" s="24"/>
      <c r="J11" s="24"/>
      <c r="K11" s="30"/>
    </row>
    <row r="12" spans="1:11" ht="25.5" x14ac:dyDescent="0.25">
      <c r="A12" s="92" t="s">
        <v>122</v>
      </c>
      <c r="B12" s="89">
        <v>0</v>
      </c>
      <c r="C12" s="81">
        <v>0</v>
      </c>
      <c r="D12" s="81">
        <v>0</v>
      </c>
      <c r="E12" s="81">
        <v>0</v>
      </c>
      <c r="F12" s="82">
        <v>0</v>
      </c>
      <c r="G12" s="227"/>
      <c r="H12" s="21"/>
      <c r="I12" s="52">
        <f>SUM(B12:F12)</f>
        <v>0</v>
      </c>
      <c r="J12" s="24"/>
      <c r="K12" s="30"/>
    </row>
    <row r="13" spans="1:11" x14ac:dyDescent="0.25">
      <c r="A13" s="122" t="s">
        <v>43</v>
      </c>
      <c r="B13" s="157">
        <f>+B8+B10-B12</f>
        <v>0</v>
      </c>
      <c r="C13" s="60">
        <f>+C8+C10-C11</f>
        <v>0</v>
      </c>
      <c r="D13" s="60">
        <f>+D8+D10-D11</f>
        <v>0</v>
      </c>
      <c r="E13" s="60">
        <f>+E8+E10-E11</f>
        <v>0</v>
      </c>
      <c r="F13" s="85">
        <f>+F8+F10-F11</f>
        <v>0</v>
      </c>
      <c r="G13" s="46"/>
      <c r="H13" s="24"/>
      <c r="I13" s="24"/>
      <c r="J13" s="15">
        <f>+(G10+H11)-I12</f>
        <v>0</v>
      </c>
      <c r="K13" s="30"/>
    </row>
    <row r="14" spans="1:11" ht="26.25" thickBot="1" x14ac:dyDescent="0.3">
      <c r="A14" s="93" t="s">
        <v>44</v>
      </c>
      <c r="B14" s="98">
        <v>0</v>
      </c>
      <c r="C14" s="23">
        <v>0</v>
      </c>
      <c r="D14" s="23">
        <v>0</v>
      </c>
      <c r="E14" s="23">
        <v>0</v>
      </c>
      <c r="F14" s="53" t="s">
        <v>27</v>
      </c>
      <c r="G14" s="49"/>
      <c r="H14" s="50"/>
      <c r="I14" s="50"/>
      <c r="J14" s="54"/>
      <c r="K14" s="55">
        <f>SUM(B14:F14)</f>
        <v>0</v>
      </c>
    </row>
    <row r="15" spans="1:11" ht="19.5" thickBot="1" x14ac:dyDescent="0.3">
      <c r="A15" s="175" t="s">
        <v>117</v>
      </c>
      <c r="B15" s="75"/>
      <c r="C15" s="75"/>
      <c r="D15" s="75"/>
      <c r="E15" s="75"/>
      <c r="F15" s="75"/>
      <c r="G15" s="75"/>
      <c r="H15" s="75"/>
      <c r="I15" s="75"/>
      <c r="J15" s="83"/>
      <c r="K15" s="84"/>
    </row>
    <row r="16" spans="1:11" ht="27.6" customHeight="1" x14ac:dyDescent="0.25">
      <c r="A16" s="124" t="s">
        <v>123</v>
      </c>
      <c r="B16" s="129">
        <v>0</v>
      </c>
      <c r="C16" s="66">
        <v>0</v>
      </c>
      <c r="D16" s="66">
        <v>0</v>
      </c>
      <c r="E16" s="66">
        <v>0</v>
      </c>
      <c r="F16" s="130">
        <v>0</v>
      </c>
      <c r="G16" s="108">
        <f>SUM(B16:F16)</f>
        <v>0</v>
      </c>
      <c r="H16" s="62"/>
      <c r="I16" s="62"/>
      <c r="J16" s="134"/>
      <c r="K16" s="29"/>
    </row>
    <row r="17" spans="1:11" ht="25.5" x14ac:dyDescent="0.25">
      <c r="A17" s="125" t="s">
        <v>124</v>
      </c>
      <c r="B17" s="131">
        <v>0</v>
      </c>
      <c r="C17" s="67">
        <v>0</v>
      </c>
      <c r="D17" s="67">
        <v>0</v>
      </c>
      <c r="E17" s="67">
        <v>0</v>
      </c>
      <c r="F17" s="95">
        <v>0</v>
      </c>
      <c r="G17" s="109"/>
      <c r="H17" s="15">
        <f>SUM(B17:F17)</f>
        <v>0</v>
      </c>
      <c r="I17" s="27"/>
      <c r="J17" s="27"/>
      <c r="K17" s="30"/>
    </row>
    <row r="18" spans="1:11" ht="25.5" x14ac:dyDescent="0.25">
      <c r="A18" s="126" t="s">
        <v>125</v>
      </c>
      <c r="B18" s="132">
        <v>0</v>
      </c>
      <c r="C18" s="96">
        <v>0</v>
      </c>
      <c r="D18" s="96">
        <v>0</v>
      </c>
      <c r="E18" s="96">
        <v>0</v>
      </c>
      <c r="F18" s="97">
        <v>0</v>
      </c>
      <c r="G18" s="135"/>
      <c r="H18" s="57"/>
      <c r="I18" s="52">
        <f>SUM(B18:H18)</f>
        <v>0</v>
      </c>
      <c r="J18" s="27"/>
      <c r="K18" s="30"/>
    </row>
    <row r="19" spans="1:11" ht="25.5" x14ac:dyDescent="0.25">
      <c r="A19" s="127" t="s">
        <v>46</v>
      </c>
      <c r="B19" s="155">
        <f>+B14+B16-B17</f>
        <v>0</v>
      </c>
      <c r="C19" s="15">
        <f>+C14+C16-C17</f>
        <v>0</v>
      </c>
      <c r="D19" s="15">
        <f>+D14+D16-D17</f>
        <v>0</v>
      </c>
      <c r="E19" s="15">
        <f>+E14+E16-E17</f>
        <v>0</v>
      </c>
      <c r="F19" s="153">
        <f>-F17</f>
        <v>0</v>
      </c>
      <c r="G19" s="109"/>
      <c r="H19" s="27"/>
      <c r="I19" s="27"/>
      <c r="J19" s="15">
        <f>(+G16+H17)-I18</f>
        <v>0</v>
      </c>
      <c r="K19" s="156"/>
    </row>
    <row r="20" spans="1:11" ht="26.25" thickBot="1" x14ac:dyDescent="0.3">
      <c r="A20" s="128" t="s">
        <v>45</v>
      </c>
      <c r="B20" s="133">
        <f t="shared" ref="B20:E20" si="0">+B16+B17-B18</f>
        <v>0</v>
      </c>
      <c r="C20" s="94">
        <f t="shared" si="0"/>
        <v>0</v>
      </c>
      <c r="D20" s="94">
        <f t="shared" si="0"/>
        <v>0</v>
      </c>
      <c r="E20" s="94">
        <f t="shared" si="0"/>
        <v>0</v>
      </c>
      <c r="F20" s="58" t="s">
        <v>27</v>
      </c>
      <c r="G20" s="110"/>
      <c r="H20" s="64"/>
      <c r="I20" s="64"/>
      <c r="J20" s="54"/>
      <c r="K20" s="136">
        <f>SUM(B20:F20)</f>
        <v>0</v>
      </c>
    </row>
    <row r="21" spans="1:11" ht="19.5" thickBot="1" x14ac:dyDescent="0.3">
      <c r="A21" s="176" t="s">
        <v>21</v>
      </c>
      <c r="B21" s="102"/>
      <c r="C21" s="102"/>
      <c r="D21" s="102"/>
      <c r="E21" s="102"/>
      <c r="F21" s="102"/>
      <c r="G21" s="99"/>
      <c r="H21" s="99"/>
      <c r="I21" s="99"/>
      <c r="J21" s="100"/>
      <c r="K21" s="101"/>
    </row>
    <row r="22" spans="1:11" ht="34.9" customHeight="1" x14ac:dyDescent="0.25">
      <c r="A22" s="137" t="s">
        <v>126</v>
      </c>
      <c r="B22" s="108" t="e">
        <f>(+B16/B13)*100</f>
        <v>#DIV/0!</v>
      </c>
      <c r="C22" s="14" t="e">
        <f t="shared" ref="C22:E22" si="1">(+C19/C13)*100</f>
        <v>#DIV/0!</v>
      </c>
      <c r="D22" s="14" t="e">
        <f t="shared" si="1"/>
        <v>#DIV/0!</v>
      </c>
      <c r="E22" s="14" t="e">
        <f t="shared" si="1"/>
        <v>#DIV/0!</v>
      </c>
      <c r="F22" s="105" t="s">
        <v>27</v>
      </c>
      <c r="G22" s="108" t="e">
        <f>+(G16/J13)*100</f>
        <v>#DIV/0!</v>
      </c>
      <c r="H22" s="62"/>
      <c r="I22" s="62"/>
      <c r="J22" s="62"/>
      <c r="K22" s="29"/>
    </row>
    <row r="23" spans="1:11" ht="33" customHeight="1" x14ac:dyDescent="0.25">
      <c r="A23" s="138" t="s">
        <v>127</v>
      </c>
      <c r="B23" s="155" t="e">
        <f>(+B17/B13)*100</f>
        <v>#DIV/0!</v>
      </c>
      <c r="C23" s="15" t="e">
        <f t="shared" ref="C23:E23" si="2">(+C17/C13)*100</f>
        <v>#DIV/0!</v>
      </c>
      <c r="D23" s="15" t="e">
        <f t="shared" si="2"/>
        <v>#DIV/0!</v>
      </c>
      <c r="E23" s="15" t="e">
        <f t="shared" si="2"/>
        <v>#DIV/0!</v>
      </c>
      <c r="F23" s="106" t="s">
        <v>27</v>
      </c>
      <c r="G23" s="109"/>
      <c r="H23" s="15" t="e">
        <f>+(H17/J13)*100</f>
        <v>#DIV/0!</v>
      </c>
      <c r="I23" s="27"/>
      <c r="J23" s="27"/>
      <c r="K23" s="30"/>
    </row>
    <row r="24" spans="1:11" x14ac:dyDescent="0.25">
      <c r="A24" s="225" t="s">
        <v>34</v>
      </c>
      <c r="B24" s="226"/>
      <c r="C24" s="184"/>
      <c r="D24" s="184"/>
      <c r="E24" s="184"/>
      <c r="F24" s="186"/>
      <c r="G24" s="109"/>
      <c r="H24" s="24"/>
      <c r="I24" s="27"/>
      <c r="J24" s="27"/>
      <c r="K24" s="30"/>
    </row>
    <row r="25" spans="1:11" ht="25.5" x14ac:dyDescent="0.25">
      <c r="A25" s="140" t="s">
        <v>63</v>
      </c>
      <c r="B25" s="155" t="e">
        <f>(+B19/B13)*100</f>
        <v>#DIV/0!</v>
      </c>
      <c r="C25" s="15" t="e">
        <f t="shared" ref="C25:E25" si="3">(+C19/C13)*100</f>
        <v>#DIV/0!</v>
      </c>
      <c r="D25" s="15" t="e">
        <f t="shared" si="3"/>
        <v>#DIV/0!</v>
      </c>
      <c r="E25" s="15" t="e">
        <f t="shared" si="3"/>
        <v>#DIV/0!</v>
      </c>
      <c r="F25" s="80" t="s">
        <v>27</v>
      </c>
      <c r="G25" s="46"/>
      <c r="H25" s="24"/>
      <c r="I25" s="24"/>
      <c r="J25" s="15" t="e">
        <f>+(J19/J13)*100</f>
        <v>#DIV/0!</v>
      </c>
      <c r="K25" s="30"/>
    </row>
    <row r="26" spans="1:11" ht="26.25" thickBot="1" x14ac:dyDescent="0.3">
      <c r="A26" s="193" t="s">
        <v>47</v>
      </c>
      <c r="B26" s="173" t="e">
        <f>(+B20/B13)*100</f>
        <v>#DIV/0!</v>
      </c>
      <c r="C26" s="68" t="e">
        <f t="shared" ref="C26:E26" si="4">(+C20/C13)*100</f>
        <v>#DIV/0!</v>
      </c>
      <c r="D26" s="68" t="e">
        <f t="shared" si="4"/>
        <v>#DIV/0!</v>
      </c>
      <c r="E26" s="68" t="e">
        <f t="shared" si="4"/>
        <v>#DIV/0!</v>
      </c>
      <c r="F26" s="107" t="s">
        <v>27</v>
      </c>
      <c r="G26" s="110"/>
      <c r="H26" s="64"/>
      <c r="I26" s="50"/>
      <c r="J26" s="54"/>
      <c r="K26" s="55" t="e">
        <f>+(K20/J13)*100</f>
        <v>#DIV/0!</v>
      </c>
    </row>
    <row r="27" spans="1:11" ht="16.5" thickBot="1" x14ac:dyDescent="0.3">
      <c r="A27" s="148"/>
      <c r="B27" s="112"/>
      <c r="C27" s="112"/>
      <c r="D27" s="112"/>
      <c r="E27" s="112"/>
      <c r="F27" s="112"/>
      <c r="G27" s="27"/>
      <c r="H27" s="27"/>
      <c r="I27" s="24"/>
      <c r="J27" s="22"/>
      <c r="K27" s="24"/>
    </row>
    <row r="28" spans="1:11" ht="19.5" thickBot="1" x14ac:dyDescent="0.3">
      <c r="A28" s="177" t="s">
        <v>22</v>
      </c>
      <c r="B28" s="113"/>
      <c r="C28" s="113"/>
      <c r="D28" s="113"/>
      <c r="E28" s="113"/>
      <c r="F28" s="113"/>
      <c r="G28" s="114"/>
      <c r="H28" s="114"/>
      <c r="I28" s="114"/>
      <c r="J28" s="83"/>
      <c r="K28" s="115"/>
    </row>
    <row r="29" spans="1:11" ht="27.6" customHeight="1" x14ac:dyDescent="0.25">
      <c r="A29" s="229" t="s">
        <v>128</v>
      </c>
      <c r="B29" s="230">
        <v>0</v>
      </c>
      <c r="C29" s="111">
        <v>0</v>
      </c>
      <c r="D29" s="111">
        <v>0</v>
      </c>
      <c r="E29" s="111">
        <v>0</v>
      </c>
      <c r="F29" s="231">
        <v>0</v>
      </c>
      <c r="G29" s="232">
        <f>SUM(B29:F29)</f>
        <v>0</v>
      </c>
      <c r="H29" s="27"/>
      <c r="I29" s="27"/>
      <c r="J29" s="27"/>
      <c r="K29" s="30"/>
    </row>
    <row r="30" spans="1:11" ht="25.5" x14ac:dyDescent="0.25">
      <c r="A30" s="138" t="s">
        <v>129</v>
      </c>
      <c r="B30" s="143">
        <v>0</v>
      </c>
      <c r="C30" s="103">
        <v>0</v>
      </c>
      <c r="D30" s="103">
        <v>0</v>
      </c>
      <c r="E30" s="103">
        <v>0</v>
      </c>
      <c r="F30" s="106">
        <v>0</v>
      </c>
      <c r="G30" s="109"/>
      <c r="H30" s="15">
        <f>SUM(B30:F30)</f>
        <v>0</v>
      </c>
      <c r="I30" s="27"/>
      <c r="J30" s="27"/>
      <c r="K30" s="30"/>
    </row>
    <row r="31" spans="1:11" ht="25.5" x14ac:dyDescent="0.25">
      <c r="A31" s="139" t="s">
        <v>130</v>
      </c>
      <c r="B31" s="144">
        <v>0</v>
      </c>
      <c r="C31" s="142">
        <v>0</v>
      </c>
      <c r="D31" s="142">
        <v>0</v>
      </c>
      <c r="E31" s="142">
        <v>0</v>
      </c>
      <c r="F31" s="145">
        <v>0</v>
      </c>
      <c r="G31" s="135"/>
      <c r="H31" s="57"/>
      <c r="I31" s="52">
        <f>SUM(B31:F31)</f>
        <v>0</v>
      </c>
      <c r="J31" s="27"/>
      <c r="K31" s="30"/>
    </row>
    <row r="32" spans="1:11" ht="25.5" x14ac:dyDescent="0.25">
      <c r="A32" s="140" t="s">
        <v>48</v>
      </c>
      <c r="B32" s="155">
        <f>+B29+B30-B31</f>
        <v>0</v>
      </c>
      <c r="C32" s="15">
        <f t="shared" ref="C32:F32" si="5">+C29+C30-C31</f>
        <v>0</v>
      </c>
      <c r="D32" s="15">
        <f t="shared" si="5"/>
        <v>0</v>
      </c>
      <c r="E32" s="15">
        <f t="shared" si="5"/>
        <v>0</v>
      </c>
      <c r="F32" s="153">
        <f t="shared" si="5"/>
        <v>0</v>
      </c>
      <c r="G32" s="109"/>
      <c r="H32" s="27"/>
      <c r="I32" s="24"/>
      <c r="J32" s="15">
        <f>(+G29+H30)-I31</f>
        <v>0</v>
      </c>
      <c r="K32" s="30"/>
    </row>
    <row r="33" spans="1:11" ht="26.25" thickBot="1" x14ac:dyDescent="0.3">
      <c r="A33" s="141" t="s">
        <v>131</v>
      </c>
      <c r="B33" s="146">
        <v>0</v>
      </c>
      <c r="C33" s="63">
        <v>0</v>
      </c>
      <c r="D33" s="63">
        <v>0</v>
      </c>
      <c r="E33" s="63">
        <v>0</v>
      </c>
      <c r="F33" s="107" t="s">
        <v>27</v>
      </c>
      <c r="G33" s="110"/>
      <c r="H33" s="64"/>
      <c r="I33" s="64"/>
      <c r="J33" s="54"/>
      <c r="K33" s="55">
        <f>SUM(B33:F33)</f>
        <v>0</v>
      </c>
    </row>
    <row r="34" spans="1:11" ht="19.5" thickBot="1" x14ac:dyDescent="0.3">
      <c r="A34" s="177" t="s">
        <v>133</v>
      </c>
      <c r="B34" s="123"/>
      <c r="C34" s="123"/>
      <c r="D34" s="123"/>
      <c r="E34" s="123"/>
      <c r="F34" s="123"/>
      <c r="G34" s="114"/>
      <c r="H34" s="114"/>
      <c r="I34" s="114"/>
      <c r="J34" s="83"/>
      <c r="K34" s="84"/>
    </row>
    <row r="35" spans="1:11" ht="30" customHeight="1" x14ac:dyDescent="0.25">
      <c r="A35" s="158" t="s">
        <v>132</v>
      </c>
      <c r="B35" s="161">
        <v>0</v>
      </c>
      <c r="C35" s="61">
        <v>0</v>
      </c>
      <c r="D35" s="61">
        <v>0</v>
      </c>
      <c r="E35" s="61">
        <v>0</v>
      </c>
      <c r="F35" s="162">
        <v>0</v>
      </c>
      <c r="G35" s="108">
        <f>SUM(B35:F35)</f>
        <v>0</v>
      </c>
      <c r="H35" s="62"/>
      <c r="I35" s="62"/>
      <c r="J35" s="62"/>
      <c r="K35" s="29"/>
    </row>
    <row r="36" spans="1:11" ht="25.5" x14ac:dyDescent="0.25">
      <c r="A36" s="127" t="s">
        <v>134</v>
      </c>
      <c r="B36" s="163">
        <v>0</v>
      </c>
      <c r="C36" s="17">
        <v>0</v>
      </c>
      <c r="D36" s="17">
        <v>0</v>
      </c>
      <c r="E36" s="17">
        <v>0</v>
      </c>
      <c r="F36" s="164">
        <v>0</v>
      </c>
      <c r="G36" s="109"/>
      <c r="H36" s="15">
        <f>SUM(B36:F36)</f>
        <v>0</v>
      </c>
      <c r="I36" s="27"/>
      <c r="J36" s="27"/>
      <c r="K36" s="30"/>
    </row>
    <row r="37" spans="1:11" ht="25.5" x14ac:dyDescent="0.25">
      <c r="A37" s="126" t="s">
        <v>135</v>
      </c>
      <c r="B37" s="165">
        <v>0</v>
      </c>
      <c r="C37" s="147">
        <v>0</v>
      </c>
      <c r="D37" s="147">
        <v>0</v>
      </c>
      <c r="E37" s="147">
        <v>0</v>
      </c>
      <c r="F37" s="166">
        <v>0</v>
      </c>
      <c r="G37" s="135"/>
      <c r="H37" s="57"/>
      <c r="I37" s="52">
        <f>SUM(B37:F37)</f>
        <v>0</v>
      </c>
      <c r="J37" s="27"/>
      <c r="K37" s="30"/>
    </row>
    <row r="38" spans="1:11" ht="25.5" x14ac:dyDescent="0.25">
      <c r="A38" s="159" t="s">
        <v>49</v>
      </c>
      <c r="B38" s="167">
        <f>+B33+B35-B36</f>
        <v>0</v>
      </c>
      <c r="C38" s="104">
        <f>+C33+C35-C36</f>
        <v>0</v>
      </c>
      <c r="D38" s="104">
        <f>+D33+D35-D36</f>
        <v>0</v>
      </c>
      <c r="E38" s="104">
        <f>+E33+E35-E36</f>
        <v>0</v>
      </c>
      <c r="F38" s="168">
        <f>-F36</f>
        <v>0</v>
      </c>
      <c r="G38" s="109"/>
      <c r="H38" s="27"/>
      <c r="I38" s="27"/>
      <c r="J38" s="15">
        <f>(+G35+H36)-I37</f>
        <v>0</v>
      </c>
      <c r="K38" s="156"/>
    </row>
    <row r="39" spans="1:11" ht="26.25" thickBot="1" x14ac:dyDescent="0.3">
      <c r="A39" s="160" t="s">
        <v>50</v>
      </c>
      <c r="B39" s="169">
        <f>+B35+B36-B37</f>
        <v>0</v>
      </c>
      <c r="C39" s="65">
        <f t="shared" ref="C39:E39" si="6">+C35+C36-C37</f>
        <v>0</v>
      </c>
      <c r="D39" s="65">
        <f t="shared" si="6"/>
        <v>0</v>
      </c>
      <c r="E39" s="65">
        <f t="shared" si="6"/>
        <v>0</v>
      </c>
      <c r="F39" s="170" t="s">
        <v>27</v>
      </c>
      <c r="G39" s="110"/>
      <c r="H39" s="64"/>
      <c r="I39" s="64"/>
      <c r="J39" s="54"/>
      <c r="K39" s="55">
        <f>SUM(B39:F39)</f>
        <v>0</v>
      </c>
    </row>
    <row r="40" spans="1:11" ht="38.25" thickBot="1" x14ac:dyDescent="0.3">
      <c r="A40" s="177" t="s">
        <v>140</v>
      </c>
      <c r="B40" s="123"/>
      <c r="C40" s="123"/>
      <c r="D40" s="123"/>
      <c r="E40" s="123"/>
      <c r="F40" s="123"/>
      <c r="G40" s="114"/>
      <c r="H40" s="114"/>
      <c r="I40" s="114"/>
      <c r="J40" s="83"/>
      <c r="K40" s="84"/>
    </row>
    <row r="41" spans="1:11" ht="27.6" customHeight="1" x14ac:dyDescent="0.25">
      <c r="A41" s="171" t="s">
        <v>136</v>
      </c>
      <c r="B41" s="108" t="e">
        <f>(+B35/B32)*100</f>
        <v>#DIV/0!</v>
      </c>
      <c r="C41" s="14" t="e">
        <f t="shared" ref="C41:E41" si="7">(+C35/C32)*100</f>
        <v>#DIV/0!</v>
      </c>
      <c r="D41" s="14" t="e">
        <f t="shared" si="7"/>
        <v>#DIV/0!</v>
      </c>
      <c r="E41" s="14" t="e">
        <f t="shared" si="7"/>
        <v>#DIV/0!</v>
      </c>
      <c r="F41" s="130" t="s">
        <v>27</v>
      </c>
      <c r="G41" s="51" t="e">
        <f>(+G35/J32)*100</f>
        <v>#DIV/0!</v>
      </c>
      <c r="H41" s="44"/>
      <c r="I41" s="44"/>
      <c r="J41" s="44"/>
      <c r="K41" s="29"/>
    </row>
    <row r="42" spans="1:11" ht="25.5" x14ac:dyDescent="0.25">
      <c r="A42" s="127" t="s">
        <v>137</v>
      </c>
      <c r="B42" s="155" t="e">
        <f>(+B36/B32)*100</f>
        <v>#DIV/0!</v>
      </c>
      <c r="C42" s="15" t="e">
        <f t="shared" ref="C42:E42" si="8">(+C36/C32)*100</f>
        <v>#DIV/0!</v>
      </c>
      <c r="D42" s="15" t="e">
        <f t="shared" si="8"/>
        <v>#DIV/0!</v>
      </c>
      <c r="E42" s="15" t="e">
        <f t="shared" si="8"/>
        <v>#DIV/0!</v>
      </c>
      <c r="F42" s="80" t="s">
        <v>27</v>
      </c>
      <c r="G42" s="24"/>
      <c r="H42" s="15" t="e">
        <f>(+H36/J32)*100</f>
        <v>#DIV/0!</v>
      </c>
      <c r="I42" s="24"/>
      <c r="J42" s="24"/>
      <c r="K42" s="30"/>
    </row>
    <row r="43" spans="1:11" x14ac:dyDescent="0.25">
      <c r="A43" s="127" t="s">
        <v>35</v>
      </c>
      <c r="B43" s="172"/>
      <c r="C43" s="20"/>
      <c r="D43" s="20"/>
      <c r="E43" s="20"/>
      <c r="F43" s="80"/>
      <c r="G43" s="24"/>
      <c r="H43" s="24"/>
      <c r="I43" s="24"/>
      <c r="J43" s="24"/>
      <c r="K43" s="30"/>
    </row>
    <row r="44" spans="1:11" ht="25.5" x14ac:dyDescent="0.25">
      <c r="A44" s="127" t="s">
        <v>141</v>
      </c>
      <c r="B44" s="167" t="e">
        <f>(+B38/B32)*100</f>
        <v>#DIV/0!</v>
      </c>
      <c r="C44" s="104" t="e">
        <f t="shared" ref="C44:E44" si="9">(+C38/C32)*100</f>
        <v>#DIV/0!</v>
      </c>
      <c r="D44" s="104" t="e">
        <f t="shared" si="9"/>
        <v>#DIV/0!</v>
      </c>
      <c r="E44" s="104" t="e">
        <f t="shared" si="9"/>
        <v>#DIV/0!</v>
      </c>
      <c r="F44" s="80" t="s">
        <v>27</v>
      </c>
      <c r="G44" s="24"/>
      <c r="H44" s="24"/>
      <c r="I44" s="24"/>
      <c r="J44" s="15" t="e">
        <f>(+J38/J32)*100</f>
        <v>#DIV/0!</v>
      </c>
      <c r="K44" s="30"/>
    </row>
    <row r="45" spans="1:11" ht="26.25" thickBot="1" x14ac:dyDescent="0.3">
      <c r="A45" s="179" t="s">
        <v>138</v>
      </c>
      <c r="B45" s="178" t="e">
        <f>(+B39/B32)*100</f>
        <v>#DIV/0!</v>
      </c>
      <c r="C45" s="59" t="e">
        <f t="shared" ref="C45:E45" si="10">(+C39/C32)*100</f>
        <v>#DIV/0!</v>
      </c>
      <c r="D45" s="59" t="e">
        <f t="shared" si="10"/>
        <v>#DIV/0!</v>
      </c>
      <c r="E45" s="59" t="e">
        <f t="shared" si="10"/>
        <v>#DIV/0!</v>
      </c>
      <c r="F45" s="53" t="s">
        <v>27</v>
      </c>
      <c r="G45" s="24"/>
      <c r="H45" s="24"/>
      <c r="I45" s="24"/>
      <c r="J45" s="151"/>
      <c r="K45" s="85" t="e">
        <f>(+K39/J32)*100</f>
        <v>#DIV/0!</v>
      </c>
    </row>
    <row r="46" spans="1:11" ht="19.5" thickBot="1" x14ac:dyDescent="0.3">
      <c r="A46" s="177" t="s">
        <v>118</v>
      </c>
      <c r="B46" s="123"/>
      <c r="C46" s="123"/>
      <c r="D46" s="123"/>
      <c r="E46" s="123"/>
      <c r="F46" s="75"/>
      <c r="G46" s="75"/>
      <c r="H46" s="75"/>
      <c r="I46" s="75"/>
      <c r="J46" s="180"/>
      <c r="K46" s="84"/>
    </row>
    <row r="47" spans="1:11" ht="26.25" thickBot="1" x14ac:dyDescent="0.3">
      <c r="A47" s="220" t="s">
        <v>139</v>
      </c>
      <c r="B47" s="221">
        <f>+B13-B19</f>
        <v>0</v>
      </c>
      <c r="C47" s="149">
        <f t="shared" ref="C47:E47" si="11">+C13-C19</f>
        <v>0</v>
      </c>
      <c r="D47" s="149">
        <f t="shared" si="11"/>
        <v>0</v>
      </c>
      <c r="E47" s="149">
        <f t="shared" si="11"/>
        <v>0</v>
      </c>
      <c r="F47" s="56" t="s">
        <v>27</v>
      </c>
      <c r="G47" s="74"/>
      <c r="H47" s="74"/>
      <c r="I47" s="74"/>
      <c r="J47" s="149">
        <f>SUM(B47:F47)</f>
        <v>0</v>
      </c>
      <c r="K47" s="31"/>
    </row>
    <row r="48" spans="1:11" x14ac:dyDescent="0.25">
      <c r="A48" s="150"/>
      <c r="B48" s="219"/>
      <c r="C48" s="219"/>
      <c r="D48" s="219"/>
      <c r="E48" s="219"/>
      <c r="F48" s="24"/>
      <c r="G48" s="71"/>
      <c r="H48" s="71"/>
      <c r="I48" s="71"/>
      <c r="J48" s="219"/>
      <c r="K48" s="25"/>
    </row>
    <row r="49" spans="1:11" x14ac:dyDescent="0.25">
      <c r="A49" s="150"/>
      <c r="B49" s="219"/>
      <c r="C49" s="219"/>
      <c r="D49" s="219"/>
      <c r="E49" s="219"/>
      <c r="F49" s="24"/>
      <c r="G49" s="71"/>
      <c r="H49" s="71"/>
      <c r="I49" s="71"/>
      <c r="J49" s="219"/>
      <c r="K49" s="25"/>
    </row>
    <row r="50" spans="1:11" x14ac:dyDescent="0.25">
      <c r="A50" s="150"/>
      <c r="B50" s="219"/>
      <c r="C50" s="219"/>
      <c r="D50" s="219"/>
      <c r="E50" s="219"/>
      <c r="F50" s="24"/>
      <c r="G50" s="71"/>
      <c r="H50" s="71"/>
      <c r="I50" s="71"/>
      <c r="J50" s="219"/>
      <c r="K50" s="25"/>
    </row>
    <row r="51" spans="1:11" ht="15.75" thickBot="1" x14ac:dyDescent="0.3">
      <c r="A51" s="150"/>
      <c r="B51" s="219"/>
      <c r="C51" s="219"/>
      <c r="D51" s="219"/>
      <c r="E51" s="219"/>
      <c r="F51" s="24"/>
      <c r="G51" s="71"/>
      <c r="H51" s="71"/>
      <c r="I51" s="71"/>
      <c r="J51" s="219"/>
      <c r="K51" s="25"/>
    </row>
    <row r="52" spans="1:11" ht="38.450000000000003" customHeight="1" thickBot="1" x14ac:dyDescent="0.3">
      <c r="A52" s="478" t="s">
        <v>144</v>
      </c>
      <c r="B52" s="479"/>
      <c r="C52" s="479"/>
      <c r="D52" s="479"/>
      <c r="E52" s="479"/>
      <c r="F52" s="479"/>
      <c r="G52" s="479"/>
      <c r="H52" s="479"/>
      <c r="I52" s="479"/>
      <c r="J52" s="479"/>
      <c r="K52" s="480"/>
    </row>
    <row r="53" spans="1:11" ht="17.45" customHeight="1" thickBot="1" x14ac:dyDescent="0.3">
      <c r="A53" s="206" t="s">
        <v>143</v>
      </c>
      <c r="B53" s="207"/>
      <c r="C53" s="207"/>
      <c r="D53" s="207"/>
      <c r="E53" s="207"/>
      <c r="F53" s="207"/>
      <c r="G53" s="207"/>
      <c r="H53" s="207"/>
      <c r="I53" s="207"/>
      <c r="J53" s="207"/>
      <c r="K53" s="208"/>
    </row>
    <row r="54" spans="1:11" ht="31.9" customHeight="1" x14ac:dyDescent="0.25">
      <c r="A54" s="190" t="s">
        <v>85</v>
      </c>
      <c r="B54" s="191">
        <v>0</v>
      </c>
      <c r="C54" s="192"/>
      <c r="D54" s="192"/>
      <c r="E54" s="192"/>
      <c r="F54" s="181"/>
      <c r="G54" s="44"/>
      <c r="H54" s="44"/>
      <c r="I54" s="44"/>
      <c r="J54" s="72"/>
      <c r="K54" s="37"/>
    </row>
    <row r="55" spans="1:11" ht="38.25" customHeight="1" thickBot="1" x14ac:dyDescent="0.3">
      <c r="A55" s="193" t="s">
        <v>86</v>
      </c>
      <c r="B55" s="194">
        <f>+G29-I31</f>
        <v>0</v>
      </c>
      <c r="C55" s="18"/>
      <c r="D55" s="18"/>
      <c r="E55" s="18"/>
      <c r="F55" s="183"/>
      <c r="G55" s="24"/>
      <c r="H55" s="24"/>
      <c r="I55" s="24"/>
      <c r="J55" s="71"/>
      <c r="K55" s="39"/>
    </row>
    <row r="56" spans="1:11" ht="19.899999999999999" customHeight="1" thickBot="1" x14ac:dyDescent="0.3">
      <c r="A56" s="209" t="s">
        <v>29</v>
      </c>
      <c r="B56" s="210"/>
      <c r="C56" s="211"/>
      <c r="D56" s="211"/>
      <c r="E56" s="211"/>
      <c r="F56" s="211"/>
      <c r="G56" s="212"/>
      <c r="H56" s="212"/>
      <c r="I56" s="212"/>
      <c r="J56" s="211"/>
      <c r="K56" s="213"/>
    </row>
    <row r="57" spans="1:11" ht="43.5" customHeight="1" x14ac:dyDescent="0.25">
      <c r="A57" s="195" t="s">
        <v>87</v>
      </c>
      <c r="B57" s="191">
        <v>0</v>
      </c>
      <c r="C57" s="16"/>
      <c r="D57" s="16"/>
      <c r="E57" s="16"/>
      <c r="F57" s="181"/>
      <c r="G57" s="24"/>
      <c r="H57" s="24"/>
      <c r="I57" s="24"/>
      <c r="J57" s="71"/>
      <c r="K57" s="39"/>
    </row>
    <row r="58" spans="1:11" ht="43.5" customHeight="1" x14ac:dyDescent="0.25">
      <c r="A58" s="196" t="s">
        <v>98</v>
      </c>
      <c r="B58" s="197">
        <v>0</v>
      </c>
      <c r="C58" s="19">
        <v>0</v>
      </c>
      <c r="D58" s="19">
        <v>0</v>
      </c>
      <c r="E58" s="19">
        <v>0</v>
      </c>
      <c r="F58" s="182" t="s">
        <v>27</v>
      </c>
      <c r="G58" s="24"/>
      <c r="H58" s="24"/>
      <c r="I58" s="24"/>
      <c r="J58" s="152">
        <f>SUM(B58:F58)</f>
        <v>0</v>
      </c>
      <c r="K58" s="39"/>
    </row>
    <row r="59" spans="1:11" ht="43.5" customHeight="1" x14ac:dyDescent="0.25">
      <c r="A59" s="140" t="s">
        <v>99</v>
      </c>
      <c r="B59" s="197">
        <v>0</v>
      </c>
      <c r="C59" s="198">
        <v>0</v>
      </c>
      <c r="D59" s="198">
        <v>0</v>
      </c>
      <c r="E59" s="198">
        <v>0</v>
      </c>
      <c r="F59" s="182" t="s">
        <v>27</v>
      </c>
      <c r="G59" s="24"/>
      <c r="H59" s="24"/>
      <c r="I59" s="24"/>
      <c r="J59" s="152">
        <f t="shared" ref="J59:J60" si="12">SUM(B59:F59)</f>
        <v>0</v>
      </c>
      <c r="K59" s="39"/>
    </row>
    <row r="60" spans="1:11" ht="43.5" customHeight="1" thickBot="1" x14ac:dyDescent="0.3">
      <c r="A60" s="141" t="s">
        <v>146</v>
      </c>
      <c r="B60" s="199">
        <v>0</v>
      </c>
      <c r="C60" s="200">
        <v>0</v>
      </c>
      <c r="D60" s="200">
        <v>0</v>
      </c>
      <c r="E60" s="200">
        <v>0</v>
      </c>
      <c r="F60" s="183" t="s">
        <v>27</v>
      </c>
      <c r="G60" s="50"/>
      <c r="H60" s="50"/>
      <c r="I60" s="50"/>
      <c r="J60" s="154">
        <f t="shared" si="12"/>
        <v>0</v>
      </c>
      <c r="K60" s="38"/>
    </row>
    <row r="61" spans="1:11" ht="18.600000000000001" customHeight="1" thickBot="1" x14ac:dyDescent="0.3">
      <c r="A61" s="209" t="s">
        <v>30</v>
      </c>
      <c r="B61" s="214"/>
      <c r="C61" s="215"/>
      <c r="D61" s="215"/>
      <c r="E61" s="215"/>
      <c r="F61" s="216"/>
      <c r="G61" s="212"/>
      <c r="H61" s="212"/>
      <c r="I61" s="212"/>
      <c r="J61" s="210"/>
      <c r="K61" s="213"/>
    </row>
    <row r="62" spans="1:11" ht="45" customHeight="1" x14ac:dyDescent="0.25">
      <c r="A62" s="195" t="s">
        <v>90</v>
      </c>
      <c r="B62" s="191">
        <v>0</v>
      </c>
      <c r="C62" s="201"/>
      <c r="D62" s="201"/>
      <c r="E62" s="201"/>
      <c r="F62" s="130"/>
      <c r="G62" s="43"/>
      <c r="H62" s="44"/>
      <c r="I62" s="44"/>
      <c r="J62" s="44"/>
      <c r="K62" s="34"/>
    </row>
    <row r="63" spans="1:11" ht="45" customHeight="1" x14ac:dyDescent="0.25">
      <c r="A63" s="196" t="s">
        <v>100</v>
      </c>
      <c r="B63" s="197">
        <v>0</v>
      </c>
      <c r="C63" s="198">
        <v>0</v>
      </c>
      <c r="D63" s="198">
        <v>0</v>
      </c>
      <c r="E63" s="198">
        <v>0</v>
      </c>
      <c r="F63" s="182" t="s">
        <v>27</v>
      </c>
      <c r="G63" s="46"/>
      <c r="H63" s="24"/>
      <c r="I63" s="24"/>
      <c r="J63" s="15">
        <f t="shared" ref="J63:J70" si="13">SUM(B63:F63)</f>
        <v>0</v>
      </c>
      <c r="K63" s="35"/>
    </row>
    <row r="64" spans="1:11" ht="45" customHeight="1" x14ac:dyDescent="0.25">
      <c r="A64" s="202" t="s">
        <v>101</v>
      </c>
      <c r="B64" s="197">
        <v>0</v>
      </c>
      <c r="C64" s="198">
        <v>0</v>
      </c>
      <c r="D64" s="198">
        <v>0</v>
      </c>
      <c r="E64" s="198">
        <v>0</v>
      </c>
      <c r="F64" s="182" t="s">
        <v>27</v>
      </c>
      <c r="G64" s="46"/>
      <c r="H64" s="24"/>
      <c r="I64" s="24"/>
      <c r="J64" s="15">
        <f t="shared" si="13"/>
        <v>0</v>
      </c>
      <c r="K64" s="35"/>
    </row>
    <row r="65" spans="1:11" ht="26.25" thickBot="1" x14ac:dyDescent="0.3">
      <c r="A65" s="193" t="s">
        <v>147</v>
      </c>
      <c r="B65" s="199">
        <v>0</v>
      </c>
      <c r="C65" s="200">
        <v>0</v>
      </c>
      <c r="D65" s="200">
        <v>0</v>
      </c>
      <c r="E65" s="200">
        <v>0</v>
      </c>
      <c r="F65" s="174" t="s">
        <v>27</v>
      </c>
      <c r="G65" s="49"/>
      <c r="H65" s="69"/>
      <c r="I65" s="50"/>
      <c r="J65" s="203">
        <f t="shared" si="13"/>
        <v>0</v>
      </c>
      <c r="K65" s="36"/>
    </row>
    <row r="66" spans="1:11" ht="19.5" thickBot="1" x14ac:dyDescent="0.3">
      <c r="A66" s="209" t="s">
        <v>145</v>
      </c>
      <c r="B66" s="210"/>
      <c r="C66" s="210"/>
      <c r="D66" s="210"/>
      <c r="E66" s="210"/>
      <c r="F66" s="212"/>
      <c r="G66" s="212"/>
      <c r="H66" s="217"/>
      <c r="I66" s="212"/>
      <c r="J66" s="212"/>
      <c r="K66" s="218"/>
    </row>
    <row r="67" spans="1:11" ht="27.6" customHeight="1" x14ac:dyDescent="0.25">
      <c r="A67" s="195" t="s">
        <v>94</v>
      </c>
      <c r="B67" s="191">
        <v>0</v>
      </c>
      <c r="C67" s="204"/>
      <c r="D67" s="204"/>
      <c r="E67" s="204"/>
      <c r="F67" s="130"/>
      <c r="G67" s="44"/>
      <c r="H67" s="44"/>
      <c r="I67" s="44"/>
      <c r="J67" s="44"/>
      <c r="K67" s="37"/>
    </row>
    <row r="68" spans="1:11" ht="25.5" x14ac:dyDescent="0.25">
      <c r="A68" s="140" t="s">
        <v>102</v>
      </c>
      <c r="B68" s="197">
        <v>0</v>
      </c>
      <c r="C68" s="198">
        <v>0</v>
      </c>
      <c r="D68" s="198">
        <v>0</v>
      </c>
      <c r="E68" s="198">
        <v>0</v>
      </c>
      <c r="F68" s="80" t="s">
        <v>27</v>
      </c>
      <c r="G68" s="24"/>
      <c r="H68" s="24"/>
      <c r="I68" s="24"/>
      <c r="J68" s="15">
        <f t="shared" si="13"/>
        <v>0</v>
      </c>
      <c r="K68" s="39"/>
    </row>
    <row r="69" spans="1:11" ht="38.25" x14ac:dyDescent="0.25">
      <c r="A69" s="140" t="s">
        <v>95</v>
      </c>
      <c r="B69" s="197">
        <v>0</v>
      </c>
      <c r="C69" s="198">
        <v>0</v>
      </c>
      <c r="D69" s="198">
        <v>0</v>
      </c>
      <c r="E69" s="198">
        <v>0</v>
      </c>
      <c r="F69" s="80" t="s">
        <v>27</v>
      </c>
      <c r="G69" s="24"/>
      <c r="H69" s="24"/>
      <c r="I69" s="24"/>
      <c r="J69" s="15">
        <f t="shared" si="13"/>
        <v>0</v>
      </c>
      <c r="K69" s="39"/>
    </row>
    <row r="70" spans="1:11" ht="26.25" thickBot="1" x14ac:dyDescent="0.3">
      <c r="A70" s="193" t="s">
        <v>148</v>
      </c>
      <c r="B70" s="205">
        <v>0</v>
      </c>
      <c r="C70" s="200">
        <v>0</v>
      </c>
      <c r="D70" s="200">
        <v>0</v>
      </c>
      <c r="E70" s="200">
        <v>0</v>
      </c>
      <c r="F70" s="174" t="s">
        <v>27</v>
      </c>
      <c r="G70" s="50"/>
      <c r="H70" s="69"/>
      <c r="I70" s="50"/>
      <c r="J70" s="203">
        <f t="shared" si="13"/>
        <v>0</v>
      </c>
      <c r="K70" s="38"/>
    </row>
  </sheetData>
  <mergeCells count="3">
    <mergeCell ref="A52:K52"/>
    <mergeCell ref="B2:F2"/>
    <mergeCell ref="G2:K2"/>
  </mergeCells>
  <pageMargins left="0.25" right="0.28999999999999998" top="0.25" bottom="0.4" header="0.3" footer="0.3"/>
  <pageSetup paperSize="5" scale="81" fitToHeight="0" orientation="landscape" r:id="rId1"/>
  <headerFooter>
    <oddFooter>&amp;LTable 1A: Treatment Area Table Form - Version 1.1&amp;REffective 4/10/2019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zoomScaleNormal="100" workbookViewId="0">
      <selection activeCell="A22" sqref="A22:XFD22"/>
    </sheetView>
  </sheetViews>
  <sheetFormatPr defaultRowHeight="15" x14ac:dyDescent="0.25"/>
  <cols>
    <col min="1" max="1" width="60.7109375" customWidth="1"/>
    <col min="2" max="2" width="15.42578125" customWidth="1"/>
    <col min="3" max="3" width="12" customWidth="1"/>
    <col min="4" max="4" width="11.42578125" customWidth="1"/>
    <col min="5" max="5" width="11.5703125" customWidth="1"/>
    <col min="6" max="6" width="11.85546875" customWidth="1"/>
    <col min="7" max="7" width="13" customWidth="1"/>
    <col min="8" max="8" width="19.28515625" customWidth="1"/>
    <col min="9" max="9" width="12" customWidth="1"/>
    <col min="10" max="10" width="20.5703125" customWidth="1"/>
    <col min="11" max="11" width="30.7109375" customWidth="1"/>
  </cols>
  <sheetData>
    <row r="1" spans="1:11" ht="19.5" thickBot="1" x14ac:dyDescent="0.35">
      <c r="A1" s="228" t="s">
        <v>149</v>
      </c>
      <c r="B1" s="33"/>
      <c r="C1" s="33"/>
      <c r="D1" s="33"/>
      <c r="E1" s="33"/>
      <c r="F1" s="33"/>
      <c r="G1" s="3"/>
      <c r="H1" s="3"/>
      <c r="I1" s="3"/>
      <c r="J1" s="3"/>
      <c r="K1" s="32"/>
    </row>
    <row r="2" spans="1:11" ht="15.75" thickBot="1" x14ac:dyDescent="0.3">
      <c r="A2" s="28"/>
      <c r="B2" s="481" t="s">
        <v>15</v>
      </c>
      <c r="C2" s="482"/>
      <c r="D2" s="482"/>
      <c r="E2" s="482"/>
      <c r="F2" s="483"/>
      <c r="G2" s="484" t="s">
        <v>142</v>
      </c>
      <c r="H2" s="485"/>
      <c r="I2" s="485"/>
      <c r="J2" s="485"/>
      <c r="K2" s="486"/>
    </row>
    <row r="3" spans="1:11" ht="90" thickBot="1" x14ac:dyDescent="0.3">
      <c r="A3" s="73" t="s">
        <v>18</v>
      </c>
      <c r="B3" s="40" t="s">
        <v>173</v>
      </c>
      <c r="C3" s="40" t="s">
        <v>217</v>
      </c>
      <c r="D3" s="40" t="s">
        <v>218</v>
      </c>
      <c r="E3" s="40" t="s">
        <v>219</v>
      </c>
      <c r="F3" s="41" t="s">
        <v>220</v>
      </c>
      <c r="G3" s="222" t="s">
        <v>24</v>
      </c>
      <c r="H3" s="223" t="s">
        <v>16</v>
      </c>
      <c r="I3" s="223" t="s">
        <v>17</v>
      </c>
      <c r="J3" s="223" t="s">
        <v>36</v>
      </c>
      <c r="K3" s="224" t="s">
        <v>37</v>
      </c>
    </row>
    <row r="4" spans="1:11" ht="19.5" thickBot="1" x14ac:dyDescent="0.3">
      <c r="A4" s="175" t="s">
        <v>28</v>
      </c>
      <c r="B4" s="116"/>
      <c r="C4" s="116"/>
      <c r="D4" s="116"/>
      <c r="E4" s="116"/>
      <c r="F4" s="116"/>
      <c r="G4" s="86"/>
      <c r="H4" s="86"/>
      <c r="I4" s="86"/>
      <c r="J4" s="86"/>
      <c r="K4" s="87"/>
    </row>
    <row r="5" spans="1:11" ht="84" x14ac:dyDescent="0.25">
      <c r="A5" s="324" t="s">
        <v>12</v>
      </c>
      <c r="B5" s="327" t="s">
        <v>174</v>
      </c>
      <c r="C5" s="249" t="s">
        <v>210</v>
      </c>
      <c r="D5" s="249" t="s">
        <v>210</v>
      </c>
      <c r="E5" s="249" t="s">
        <v>210</v>
      </c>
      <c r="F5" s="274" t="s">
        <v>210</v>
      </c>
      <c r="G5" s="250"/>
      <c r="H5" s="250"/>
      <c r="I5" s="250"/>
      <c r="J5" s="250"/>
      <c r="K5" s="251"/>
    </row>
    <row r="6" spans="1:11" ht="63" customHeight="1" x14ac:dyDescent="0.25">
      <c r="A6" s="325" t="s">
        <v>81</v>
      </c>
      <c r="B6" s="328" t="s">
        <v>175</v>
      </c>
      <c r="C6" s="247" t="s">
        <v>211</v>
      </c>
      <c r="D6" s="247" t="s">
        <v>211</v>
      </c>
      <c r="E6" s="247" t="s">
        <v>211</v>
      </c>
      <c r="F6" s="278" t="s">
        <v>211</v>
      </c>
      <c r="G6" s="250"/>
      <c r="H6" s="250"/>
      <c r="I6" s="250"/>
      <c r="J6" s="250"/>
      <c r="K6" s="251"/>
    </row>
    <row r="7" spans="1:11" ht="120" customHeight="1" x14ac:dyDescent="0.25">
      <c r="A7" s="325" t="s">
        <v>26</v>
      </c>
      <c r="B7" s="328" t="s">
        <v>176</v>
      </c>
      <c r="C7" s="247" t="s">
        <v>212</v>
      </c>
      <c r="D7" s="247" t="s">
        <v>212</v>
      </c>
      <c r="E7" s="247" t="s">
        <v>212</v>
      </c>
      <c r="F7" s="278" t="s">
        <v>212</v>
      </c>
      <c r="G7" s="252"/>
      <c r="H7" s="252"/>
      <c r="I7" s="252"/>
      <c r="J7" s="252"/>
      <c r="K7" s="251"/>
    </row>
    <row r="8" spans="1:11" ht="60.75" thickBot="1" x14ac:dyDescent="0.3">
      <c r="A8" s="326" t="s">
        <v>19</v>
      </c>
      <c r="B8" s="329" t="s">
        <v>177</v>
      </c>
      <c r="C8" s="322" t="s">
        <v>213</v>
      </c>
      <c r="D8" s="322" t="s">
        <v>213</v>
      </c>
      <c r="E8" s="322" t="s">
        <v>213</v>
      </c>
      <c r="F8" s="284" t="s">
        <v>213</v>
      </c>
      <c r="G8" s="250"/>
      <c r="H8" s="250"/>
      <c r="I8" s="250"/>
      <c r="J8" s="250"/>
      <c r="K8" s="251"/>
    </row>
    <row r="9" spans="1:11" ht="19.5" thickBot="1" x14ac:dyDescent="0.3">
      <c r="A9" s="175" t="s">
        <v>20</v>
      </c>
      <c r="B9" s="253"/>
      <c r="C9" s="253"/>
      <c r="D9" s="253"/>
      <c r="E9" s="253"/>
      <c r="F9" s="254"/>
      <c r="G9" s="255"/>
      <c r="H9" s="255"/>
      <c r="I9" s="255"/>
      <c r="J9" s="255"/>
      <c r="K9" s="256"/>
    </row>
    <row r="10" spans="1:11" ht="145.15" customHeight="1" x14ac:dyDescent="0.25">
      <c r="A10" s="90" t="s">
        <v>120</v>
      </c>
      <c r="B10" s="366" t="s">
        <v>178</v>
      </c>
      <c r="C10" s="337" t="s">
        <v>214</v>
      </c>
      <c r="D10" s="337" t="s">
        <v>214</v>
      </c>
      <c r="E10" s="337" t="s">
        <v>214</v>
      </c>
      <c r="F10" s="337" t="s">
        <v>214</v>
      </c>
      <c r="G10" s="367" t="s">
        <v>51</v>
      </c>
      <c r="H10" s="344"/>
      <c r="I10" s="344"/>
      <c r="J10" s="344"/>
      <c r="K10" s="368"/>
    </row>
    <row r="11" spans="1:11" ht="87" customHeight="1" x14ac:dyDescent="0.25">
      <c r="A11" s="91" t="s">
        <v>121</v>
      </c>
      <c r="B11" s="369" t="s">
        <v>179</v>
      </c>
      <c r="C11" s="341" t="s">
        <v>215</v>
      </c>
      <c r="D11" s="341" t="s">
        <v>215</v>
      </c>
      <c r="E11" s="341" t="s">
        <v>215</v>
      </c>
      <c r="F11" s="341" t="s">
        <v>215</v>
      </c>
      <c r="G11" s="370"/>
      <c r="H11" s="367" t="s">
        <v>52</v>
      </c>
      <c r="I11" s="344"/>
      <c r="J11" s="344"/>
      <c r="K11" s="368"/>
    </row>
    <row r="12" spans="1:11" ht="161.44999999999999" customHeight="1" x14ac:dyDescent="0.25">
      <c r="A12" s="92" t="s">
        <v>122</v>
      </c>
      <c r="B12" s="369" t="s">
        <v>180</v>
      </c>
      <c r="C12" s="341" t="s">
        <v>216</v>
      </c>
      <c r="D12" s="341" t="s">
        <v>216</v>
      </c>
      <c r="E12" s="341" t="s">
        <v>216</v>
      </c>
      <c r="F12" s="341" t="s">
        <v>216</v>
      </c>
      <c r="G12" s="371"/>
      <c r="H12" s="349"/>
      <c r="I12" s="372" t="s">
        <v>53</v>
      </c>
      <c r="J12" s="349"/>
      <c r="K12" s="373"/>
    </row>
    <row r="13" spans="1:11" ht="73.900000000000006" customHeight="1" x14ac:dyDescent="0.25">
      <c r="A13" s="122" t="s">
        <v>43</v>
      </c>
      <c r="B13" s="353" t="s">
        <v>181</v>
      </c>
      <c r="C13" s="353" t="s">
        <v>182</v>
      </c>
      <c r="D13" s="353" t="s">
        <v>182</v>
      </c>
      <c r="E13" s="353" t="s">
        <v>182</v>
      </c>
      <c r="F13" s="353" t="s">
        <v>182</v>
      </c>
      <c r="G13" s="371"/>
      <c r="H13" s="349"/>
      <c r="I13" s="374"/>
      <c r="J13" s="367" t="s">
        <v>38</v>
      </c>
      <c r="K13" s="368"/>
    </row>
    <row r="14" spans="1:11" ht="138" customHeight="1" thickBot="1" x14ac:dyDescent="0.3">
      <c r="A14" s="93" t="s">
        <v>44</v>
      </c>
      <c r="B14" s="375" t="s">
        <v>183</v>
      </c>
      <c r="C14" s="375" t="s">
        <v>221</v>
      </c>
      <c r="D14" s="375" t="s">
        <v>221</v>
      </c>
      <c r="E14" s="375" t="s">
        <v>221</v>
      </c>
      <c r="F14" s="369" t="s">
        <v>27</v>
      </c>
      <c r="G14" s="371"/>
      <c r="H14" s="349"/>
      <c r="I14" s="349"/>
      <c r="J14" s="376"/>
      <c r="K14" s="367" t="s">
        <v>150</v>
      </c>
    </row>
    <row r="15" spans="1:11" ht="19.5" thickBot="1" x14ac:dyDescent="0.3">
      <c r="A15" s="175" t="s">
        <v>117</v>
      </c>
      <c r="B15" s="377"/>
      <c r="C15" s="377"/>
      <c r="D15" s="377"/>
      <c r="E15" s="377"/>
      <c r="F15" s="377"/>
      <c r="G15" s="377"/>
      <c r="H15" s="377"/>
      <c r="I15" s="377"/>
      <c r="J15" s="378"/>
      <c r="K15" s="379"/>
    </row>
    <row r="16" spans="1:11" ht="163.15" customHeight="1" x14ac:dyDescent="0.25">
      <c r="A16" s="330" t="s">
        <v>151</v>
      </c>
      <c r="B16" s="380" t="s">
        <v>184</v>
      </c>
      <c r="C16" s="337" t="s">
        <v>222</v>
      </c>
      <c r="D16" s="337" t="s">
        <v>222</v>
      </c>
      <c r="E16" s="337" t="s">
        <v>222</v>
      </c>
      <c r="F16" s="392" t="s">
        <v>222</v>
      </c>
      <c r="G16" s="393" t="s">
        <v>54</v>
      </c>
      <c r="H16" s="338"/>
      <c r="I16" s="381"/>
      <c r="J16" s="381"/>
      <c r="K16" s="382"/>
    </row>
    <row r="17" spans="1:11" ht="119.45" customHeight="1" x14ac:dyDescent="0.25">
      <c r="A17" s="331" t="s">
        <v>152</v>
      </c>
      <c r="B17" s="383" t="s">
        <v>185</v>
      </c>
      <c r="C17" s="341" t="s">
        <v>209</v>
      </c>
      <c r="D17" s="341" t="s">
        <v>209</v>
      </c>
      <c r="E17" s="341" t="s">
        <v>209</v>
      </c>
      <c r="F17" s="384" t="s">
        <v>209</v>
      </c>
      <c r="G17" s="394"/>
      <c r="H17" s="369" t="s">
        <v>55</v>
      </c>
      <c r="I17" s="349"/>
      <c r="J17" s="349"/>
      <c r="K17" s="351"/>
    </row>
    <row r="18" spans="1:11" ht="196.9" customHeight="1" x14ac:dyDescent="0.25">
      <c r="A18" s="242" t="s">
        <v>153</v>
      </c>
      <c r="B18" s="383" t="s">
        <v>186</v>
      </c>
      <c r="C18" s="341" t="s">
        <v>208</v>
      </c>
      <c r="D18" s="341" t="s">
        <v>208</v>
      </c>
      <c r="E18" s="341" t="s">
        <v>208</v>
      </c>
      <c r="F18" s="384" t="s">
        <v>208</v>
      </c>
      <c r="G18" s="348"/>
      <c r="H18" s="349"/>
      <c r="I18" s="385" t="s">
        <v>56</v>
      </c>
      <c r="J18" s="349"/>
      <c r="K18" s="351"/>
    </row>
    <row r="19" spans="1:11" ht="88.9" customHeight="1" x14ac:dyDescent="0.25">
      <c r="A19" s="238" t="s">
        <v>46</v>
      </c>
      <c r="B19" s="386" t="s">
        <v>187</v>
      </c>
      <c r="C19" s="353" t="s">
        <v>188</v>
      </c>
      <c r="D19" s="353" t="s">
        <v>188</v>
      </c>
      <c r="E19" s="353" t="s">
        <v>188</v>
      </c>
      <c r="F19" s="387" t="s">
        <v>188</v>
      </c>
      <c r="G19" s="348"/>
      <c r="H19" s="349"/>
      <c r="I19" s="388"/>
      <c r="J19" s="369" t="s">
        <v>39</v>
      </c>
      <c r="K19" s="345"/>
    </row>
    <row r="20" spans="1:11" ht="184.9" customHeight="1" thickBot="1" x14ac:dyDescent="0.3">
      <c r="A20" s="332" t="s">
        <v>45</v>
      </c>
      <c r="B20" s="389" t="s">
        <v>233</v>
      </c>
      <c r="C20" s="375" t="s">
        <v>207</v>
      </c>
      <c r="D20" s="375" t="s">
        <v>207</v>
      </c>
      <c r="E20" s="375" t="s">
        <v>207</v>
      </c>
      <c r="F20" s="390" t="s">
        <v>27</v>
      </c>
      <c r="G20" s="395"/>
      <c r="H20" s="391"/>
      <c r="I20" s="358"/>
      <c r="J20" s="365"/>
      <c r="K20" s="390" t="s">
        <v>154</v>
      </c>
    </row>
    <row r="21" spans="1:11" ht="19.5" thickBot="1" x14ac:dyDescent="0.3">
      <c r="A21" s="176" t="s">
        <v>21</v>
      </c>
      <c r="B21" s="269"/>
      <c r="C21" s="269"/>
      <c r="D21" s="269"/>
      <c r="E21" s="269"/>
      <c r="F21" s="269"/>
      <c r="G21" s="270"/>
      <c r="H21" s="270"/>
      <c r="I21" s="270"/>
      <c r="J21" s="270"/>
      <c r="K21" s="271"/>
    </row>
    <row r="22" spans="1:11" ht="76.900000000000006" customHeight="1" x14ac:dyDescent="0.25">
      <c r="A22" s="236" t="s">
        <v>155</v>
      </c>
      <c r="B22" s="272" t="s">
        <v>189</v>
      </c>
      <c r="C22" s="273" t="s">
        <v>190</v>
      </c>
      <c r="D22" s="273" t="s">
        <v>190</v>
      </c>
      <c r="E22" s="273" t="s">
        <v>190</v>
      </c>
      <c r="F22" s="274" t="s">
        <v>27</v>
      </c>
      <c r="G22" s="272" t="s">
        <v>65</v>
      </c>
      <c r="H22" s="263"/>
      <c r="I22" s="263"/>
      <c r="J22" s="263"/>
      <c r="K22" s="275"/>
    </row>
    <row r="23" spans="1:11" ht="52.15" customHeight="1" x14ac:dyDescent="0.25">
      <c r="A23" s="238" t="s">
        <v>156</v>
      </c>
      <c r="B23" s="276" t="s">
        <v>191</v>
      </c>
      <c r="C23" s="277" t="s">
        <v>192</v>
      </c>
      <c r="D23" s="277" t="s">
        <v>192</v>
      </c>
      <c r="E23" s="277" t="s">
        <v>192</v>
      </c>
      <c r="F23" s="278" t="s">
        <v>27</v>
      </c>
      <c r="G23" s="279"/>
      <c r="H23" s="277" t="s">
        <v>66</v>
      </c>
      <c r="I23" s="257"/>
      <c r="J23" s="257"/>
      <c r="K23" s="264"/>
    </row>
    <row r="24" spans="1:11" x14ac:dyDescent="0.25">
      <c r="A24" s="239" t="s">
        <v>34</v>
      </c>
      <c r="B24" s="280"/>
      <c r="C24" s="258"/>
      <c r="D24" s="258"/>
      <c r="E24" s="258"/>
      <c r="F24" s="281"/>
      <c r="G24" s="280"/>
      <c r="H24" s="258"/>
      <c r="I24" s="257"/>
      <c r="J24" s="257"/>
      <c r="K24" s="264"/>
    </row>
    <row r="25" spans="1:11" ht="63.6" customHeight="1" x14ac:dyDescent="0.25">
      <c r="A25" s="240" t="s">
        <v>63</v>
      </c>
      <c r="B25" s="276" t="s">
        <v>193</v>
      </c>
      <c r="C25" s="277" t="s">
        <v>194</v>
      </c>
      <c r="D25" s="277" t="s">
        <v>194</v>
      </c>
      <c r="E25" s="277" t="s">
        <v>194</v>
      </c>
      <c r="F25" s="278" t="s">
        <v>27</v>
      </c>
      <c r="G25" s="280"/>
      <c r="H25" s="258"/>
      <c r="I25" s="257"/>
      <c r="J25" s="259" t="s">
        <v>67</v>
      </c>
      <c r="K25" s="264"/>
    </row>
    <row r="26" spans="1:11" ht="74.45" customHeight="1" thickBot="1" x14ac:dyDescent="0.3">
      <c r="A26" s="241" t="s">
        <v>47</v>
      </c>
      <c r="B26" s="282" t="s">
        <v>195</v>
      </c>
      <c r="C26" s="283" t="s">
        <v>196</v>
      </c>
      <c r="D26" s="283" t="s">
        <v>196</v>
      </c>
      <c r="E26" s="283" t="s">
        <v>196</v>
      </c>
      <c r="F26" s="284" t="s">
        <v>27</v>
      </c>
      <c r="G26" s="285"/>
      <c r="H26" s="265"/>
      <c r="I26" s="266"/>
      <c r="J26" s="267"/>
      <c r="K26" s="286" t="s">
        <v>68</v>
      </c>
    </row>
    <row r="27" spans="1:11" ht="15.75" thickBot="1" x14ac:dyDescent="0.3">
      <c r="A27" s="148"/>
      <c r="B27" s="287"/>
      <c r="C27" s="287"/>
      <c r="D27" s="287"/>
      <c r="E27" s="287"/>
      <c r="F27" s="287"/>
      <c r="G27" s="260"/>
      <c r="H27" s="260"/>
      <c r="I27" s="250"/>
      <c r="J27" s="260"/>
      <c r="K27" s="250"/>
    </row>
    <row r="28" spans="1:11" ht="19.5" thickBot="1" x14ac:dyDescent="0.3">
      <c r="A28" s="177" t="s">
        <v>22</v>
      </c>
      <c r="B28" s="288"/>
      <c r="C28" s="288"/>
      <c r="D28" s="288"/>
      <c r="E28" s="288"/>
      <c r="F28" s="288"/>
      <c r="G28" s="261"/>
      <c r="H28" s="261"/>
      <c r="I28" s="261"/>
      <c r="J28" s="261"/>
      <c r="K28" s="289"/>
    </row>
    <row r="29" spans="1:11" ht="142.9" customHeight="1" x14ac:dyDescent="0.25">
      <c r="A29" s="236" t="s">
        <v>157</v>
      </c>
      <c r="B29" s="336" t="s">
        <v>197</v>
      </c>
      <c r="C29" s="337" t="s">
        <v>205</v>
      </c>
      <c r="D29" s="337" t="s">
        <v>205</v>
      </c>
      <c r="E29" s="337" t="s">
        <v>205</v>
      </c>
      <c r="F29" s="337" t="s">
        <v>205</v>
      </c>
      <c r="G29" s="333" t="s">
        <v>57</v>
      </c>
      <c r="H29" s="338"/>
      <c r="I29" s="338"/>
      <c r="J29" s="338"/>
      <c r="K29" s="339"/>
    </row>
    <row r="30" spans="1:11" ht="86.45" customHeight="1" x14ac:dyDescent="0.25">
      <c r="A30" s="238" t="s">
        <v>158</v>
      </c>
      <c r="B30" s="340" t="s">
        <v>198</v>
      </c>
      <c r="C30" s="341" t="s">
        <v>206</v>
      </c>
      <c r="D30" s="341" t="s">
        <v>206</v>
      </c>
      <c r="E30" s="341" t="s">
        <v>206</v>
      </c>
      <c r="F30" s="341" t="s">
        <v>206</v>
      </c>
      <c r="G30" s="342"/>
      <c r="H30" s="361" t="s">
        <v>58</v>
      </c>
      <c r="I30" s="344"/>
      <c r="J30" s="344"/>
      <c r="K30" s="345"/>
    </row>
    <row r="31" spans="1:11" ht="148.15" customHeight="1" x14ac:dyDescent="0.25">
      <c r="A31" s="242" t="s">
        <v>159</v>
      </c>
      <c r="B31" s="346" t="s">
        <v>199</v>
      </c>
      <c r="C31" s="347" t="s">
        <v>202</v>
      </c>
      <c r="D31" s="347" t="s">
        <v>202</v>
      </c>
      <c r="E31" s="347" t="s">
        <v>202</v>
      </c>
      <c r="F31" s="347" t="s">
        <v>202</v>
      </c>
      <c r="G31" s="362"/>
      <c r="H31" s="363"/>
      <c r="I31" s="350" t="s">
        <v>62</v>
      </c>
      <c r="J31" s="363"/>
      <c r="K31" s="364"/>
    </row>
    <row r="32" spans="1:11" ht="90" customHeight="1" x14ac:dyDescent="0.25">
      <c r="A32" s="240" t="s">
        <v>48</v>
      </c>
      <c r="B32" s="352" t="s">
        <v>200</v>
      </c>
      <c r="C32" s="343" t="s">
        <v>201</v>
      </c>
      <c r="D32" s="343" t="s">
        <v>201</v>
      </c>
      <c r="E32" s="343" t="s">
        <v>201</v>
      </c>
      <c r="F32" s="343" t="s">
        <v>201</v>
      </c>
      <c r="G32" s="342"/>
      <c r="H32" s="344"/>
      <c r="I32" s="344"/>
      <c r="J32" s="353" t="s">
        <v>40</v>
      </c>
      <c r="K32" s="345"/>
    </row>
    <row r="33" spans="1:11" ht="133.9" customHeight="1" thickBot="1" x14ac:dyDescent="0.3">
      <c r="A33" s="243" t="s">
        <v>160</v>
      </c>
      <c r="B33" s="354" t="s">
        <v>203</v>
      </c>
      <c r="C33" s="355" t="s">
        <v>204</v>
      </c>
      <c r="D33" s="355" t="s">
        <v>204</v>
      </c>
      <c r="E33" s="355" t="s">
        <v>204</v>
      </c>
      <c r="F33" s="356" t="s">
        <v>27</v>
      </c>
      <c r="G33" s="357"/>
      <c r="H33" s="358"/>
      <c r="I33" s="358"/>
      <c r="J33" s="365"/>
      <c r="K33" s="353" t="s">
        <v>161</v>
      </c>
    </row>
    <row r="34" spans="1:11" ht="19.5" thickBot="1" x14ac:dyDescent="0.3">
      <c r="A34" s="177" t="s">
        <v>133</v>
      </c>
      <c r="B34" s="290"/>
      <c r="C34" s="290"/>
      <c r="D34" s="290"/>
      <c r="E34" s="290"/>
      <c r="F34" s="290"/>
      <c r="G34" s="261"/>
      <c r="H34" s="261"/>
      <c r="I34" s="261"/>
      <c r="J34" s="261"/>
      <c r="K34" s="291"/>
    </row>
    <row r="35" spans="1:11" ht="154.15" customHeight="1" x14ac:dyDescent="0.25">
      <c r="A35" s="236" t="s">
        <v>162</v>
      </c>
      <c r="B35" s="336" t="s">
        <v>223</v>
      </c>
      <c r="C35" s="337" t="s">
        <v>224</v>
      </c>
      <c r="D35" s="337" t="s">
        <v>224</v>
      </c>
      <c r="E35" s="337" t="s">
        <v>224</v>
      </c>
      <c r="F35" s="337" t="s">
        <v>224</v>
      </c>
      <c r="G35" s="333" t="s">
        <v>59</v>
      </c>
      <c r="H35" s="338"/>
      <c r="I35" s="338"/>
      <c r="J35" s="338"/>
      <c r="K35" s="339"/>
    </row>
    <row r="36" spans="1:11" ht="100.15" customHeight="1" x14ac:dyDescent="0.25">
      <c r="A36" s="238" t="s">
        <v>163</v>
      </c>
      <c r="B36" s="340" t="s">
        <v>225</v>
      </c>
      <c r="C36" s="341" t="s">
        <v>226</v>
      </c>
      <c r="D36" s="341" t="s">
        <v>226</v>
      </c>
      <c r="E36" s="341" t="s">
        <v>226</v>
      </c>
      <c r="F36" s="341" t="s">
        <v>226</v>
      </c>
      <c r="G36" s="342"/>
      <c r="H36" s="343" t="s">
        <v>60</v>
      </c>
      <c r="I36" s="344"/>
      <c r="J36" s="344"/>
      <c r="K36" s="345"/>
    </row>
    <row r="37" spans="1:11" ht="196.15" customHeight="1" x14ac:dyDescent="0.25">
      <c r="A37" s="242" t="s">
        <v>164</v>
      </c>
      <c r="B37" s="346" t="s">
        <v>227</v>
      </c>
      <c r="C37" s="347" t="s">
        <v>228</v>
      </c>
      <c r="D37" s="347" t="s">
        <v>228</v>
      </c>
      <c r="E37" s="347" t="s">
        <v>228</v>
      </c>
      <c r="F37" s="347" t="s">
        <v>228</v>
      </c>
      <c r="G37" s="348"/>
      <c r="H37" s="349"/>
      <c r="I37" s="350" t="s">
        <v>61</v>
      </c>
      <c r="J37" s="349"/>
      <c r="K37" s="351"/>
    </row>
    <row r="38" spans="1:11" ht="90.6" customHeight="1" x14ac:dyDescent="0.25">
      <c r="A38" s="240" t="s">
        <v>49</v>
      </c>
      <c r="B38" s="352" t="s">
        <v>229</v>
      </c>
      <c r="C38" s="343" t="s">
        <v>230</v>
      </c>
      <c r="D38" s="343" t="s">
        <v>230</v>
      </c>
      <c r="E38" s="343" t="s">
        <v>230</v>
      </c>
      <c r="F38" s="343" t="s">
        <v>230</v>
      </c>
      <c r="G38" s="342"/>
      <c r="H38" s="344"/>
      <c r="I38" s="344"/>
      <c r="J38" s="353" t="s">
        <v>64</v>
      </c>
      <c r="K38" s="345"/>
    </row>
    <row r="39" spans="1:11" ht="124.15" customHeight="1" thickBot="1" x14ac:dyDescent="0.3">
      <c r="A39" s="243" t="s">
        <v>50</v>
      </c>
      <c r="B39" s="354" t="s">
        <v>231</v>
      </c>
      <c r="C39" s="355" t="s">
        <v>232</v>
      </c>
      <c r="D39" s="355" t="s">
        <v>232</v>
      </c>
      <c r="E39" s="355" t="s">
        <v>232</v>
      </c>
      <c r="F39" s="356" t="s">
        <v>27</v>
      </c>
      <c r="G39" s="357"/>
      <c r="H39" s="358"/>
      <c r="I39" s="358"/>
      <c r="J39" s="359"/>
      <c r="K39" s="360" t="s">
        <v>165</v>
      </c>
    </row>
    <row r="40" spans="1:11" ht="38.25" thickBot="1" x14ac:dyDescent="0.3">
      <c r="A40" s="244" t="s">
        <v>140</v>
      </c>
      <c r="B40" s="293"/>
      <c r="C40" s="293"/>
      <c r="D40" s="293"/>
      <c r="E40" s="293"/>
      <c r="F40" s="293"/>
      <c r="G40" s="261"/>
      <c r="H40" s="261"/>
      <c r="I40" s="261"/>
      <c r="J40" s="261"/>
      <c r="K40" s="262"/>
    </row>
    <row r="41" spans="1:11" ht="115.15" customHeight="1" x14ac:dyDescent="0.25">
      <c r="A41" s="236" t="s">
        <v>166</v>
      </c>
      <c r="B41" s="294" t="s">
        <v>83</v>
      </c>
      <c r="C41" s="295" t="s">
        <v>74</v>
      </c>
      <c r="D41" s="295" t="s">
        <v>74</v>
      </c>
      <c r="E41" s="295" t="s">
        <v>74</v>
      </c>
      <c r="F41" s="296" t="s">
        <v>27</v>
      </c>
      <c r="G41" s="294" t="s">
        <v>69</v>
      </c>
      <c r="H41" s="297"/>
      <c r="I41" s="297"/>
      <c r="J41" s="297"/>
      <c r="K41" s="298"/>
    </row>
    <row r="42" spans="1:11" ht="70.150000000000006" customHeight="1" x14ac:dyDescent="0.25">
      <c r="A42" s="238" t="s">
        <v>167</v>
      </c>
      <c r="B42" s="299" t="s">
        <v>84</v>
      </c>
      <c r="C42" s="259" t="s">
        <v>75</v>
      </c>
      <c r="D42" s="259" t="s">
        <v>75</v>
      </c>
      <c r="E42" s="259" t="s">
        <v>75</v>
      </c>
      <c r="F42" s="300" t="s">
        <v>27</v>
      </c>
      <c r="G42" s="301"/>
      <c r="H42" s="259" t="s">
        <v>70</v>
      </c>
      <c r="I42" s="250"/>
      <c r="J42" s="250"/>
      <c r="K42" s="302"/>
    </row>
    <row r="43" spans="1:11" x14ac:dyDescent="0.25">
      <c r="A43" s="245" t="s">
        <v>35</v>
      </c>
      <c r="B43" s="301"/>
      <c r="C43" s="250"/>
      <c r="D43" s="250"/>
      <c r="E43" s="250"/>
      <c r="F43" s="303"/>
      <c r="G43" s="301"/>
      <c r="H43" s="250"/>
      <c r="I43" s="250"/>
      <c r="J43" s="250"/>
      <c r="K43" s="302"/>
    </row>
    <row r="44" spans="1:11" ht="75" customHeight="1" x14ac:dyDescent="0.25">
      <c r="A44" s="238" t="s">
        <v>168</v>
      </c>
      <c r="B44" s="304" t="s">
        <v>76</v>
      </c>
      <c r="C44" s="305" t="s">
        <v>77</v>
      </c>
      <c r="D44" s="305" t="s">
        <v>77</v>
      </c>
      <c r="E44" s="305" t="s">
        <v>77</v>
      </c>
      <c r="F44" s="300" t="s">
        <v>27</v>
      </c>
      <c r="G44" s="301"/>
      <c r="H44" s="250"/>
      <c r="I44" s="250"/>
      <c r="J44" s="259" t="s">
        <v>41</v>
      </c>
      <c r="K44" s="302"/>
    </row>
    <row r="45" spans="1:11" ht="100.15" customHeight="1" thickBot="1" x14ac:dyDescent="0.3">
      <c r="A45" s="246" t="s">
        <v>169</v>
      </c>
      <c r="B45" s="306" t="s">
        <v>82</v>
      </c>
      <c r="C45" s="307" t="s">
        <v>78</v>
      </c>
      <c r="D45" s="307" t="s">
        <v>78</v>
      </c>
      <c r="E45" s="307" t="s">
        <v>78</v>
      </c>
      <c r="F45" s="268" t="s">
        <v>27</v>
      </c>
      <c r="G45" s="308"/>
      <c r="H45" s="292"/>
      <c r="I45" s="292"/>
      <c r="J45" s="292"/>
      <c r="K45" s="286" t="s">
        <v>71</v>
      </c>
    </row>
    <row r="46" spans="1:11" ht="19.5" thickBot="1" x14ac:dyDescent="0.3">
      <c r="A46" s="185" t="s">
        <v>118</v>
      </c>
      <c r="B46" s="309"/>
      <c r="C46" s="309"/>
      <c r="D46" s="309"/>
      <c r="E46" s="309"/>
      <c r="F46" s="310"/>
      <c r="G46" s="311"/>
      <c r="H46" s="311"/>
      <c r="I46" s="311"/>
      <c r="J46" s="311"/>
      <c r="K46" s="312"/>
    </row>
    <row r="47" spans="1:11" ht="98.45" customHeight="1" thickBot="1" x14ac:dyDescent="0.3">
      <c r="A47" s="248" t="s">
        <v>170</v>
      </c>
      <c r="B47" s="313" t="s">
        <v>79</v>
      </c>
      <c r="C47" s="314" t="s">
        <v>80</v>
      </c>
      <c r="D47" s="314" t="s">
        <v>80</v>
      </c>
      <c r="E47" s="314" t="s">
        <v>80</v>
      </c>
      <c r="F47" s="315" t="s">
        <v>27</v>
      </c>
      <c r="G47" s="316"/>
      <c r="H47" s="317"/>
      <c r="I47" s="317"/>
      <c r="J47" s="314" t="s">
        <v>42</v>
      </c>
      <c r="K47" s="318"/>
    </row>
    <row r="48" spans="1:11" x14ac:dyDescent="0.25">
      <c r="A48" s="150"/>
      <c r="B48" s="219"/>
      <c r="C48" s="219"/>
      <c r="D48" s="219"/>
      <c r="E48" s="219"/>
      <c r="F48" s="24"/>
      <c r="G48" s="71"/>
      <c r="H48" s="71"/>
      <c r="I48" s="71"/>
      <c r="J48" s="219"/>
      <c r="K48" s="25"/>
    </row>
    <row r="49" spans="1:11" x14ac:dyDescent="0.25">
      <c r="A49" s="150"/>
      <c r="B49" s="219"/>
      <c r="C49" s="219"/>
      <c r="D49" s="219"/>
      <c r="E49" s="219"/>
      <c r="F49" s="24"/>
      <c r="G49" s="71"/>
      <c r="H49" s="71"/>
      <c r="I49" s="71"/>
      <c r="J49" s="219"/>
      <c r="K49" s="25"/>
    </row>
    <row r="50" spans="1:11" x14ac:dyDescent="0.25">
      <c r="A50" s="150"/>
      <c r="B50" s="219"/>
      <c r="C50" s="219"/>
      <c r="D50" s="219"/>
      <c r="E50" s="219"/>
      <c r="F50" s="24"/>
      <c r="G50" s="71"/>
      <c r="H50" s="71"/>
      <c r="I50" s="71"/>
      <c r="J50" s="219"/>
      <c r="K50" s="25"/>
    </row>
    <row r="51" spans="1:11" ht="15.75" thickBot="1" x14ac:dyDescent="0.3">
      <c r="A51" s="150"/>
      <c r="B51" s="219"/>
      <c r="C51" s="219"/>
      <c r="D51" s="219"/>
      <c r="E51" s="219"/>
      <c r="F51" s="24"/>
      <c r="G51" s="71"/>
      <c r="H51" s="71"/>
      <c r="I51" s="71"/>
      <c r="J51" s="219"/>
      <c r="K51" s="25"/>
    </row>
    <row r="52" spans="1:11" ht="15.75" thickBot="1" x14ac:dyDescent="0.3">
      <c r="A52" s="478" t="s">
        <v>144</v>
      </c>
      <c r="B52" s="479"/>
      <c r="C52" s="479"/>
      <c r="D52" s="479"/>
      <c r="E52" s="479"/>
      <c r="F52" s="479"/>
      <c r="G52" s="479"/>
      <c r="H52" s="479"/>
      <c r="I52" s="479"/>
      <c r="J52" s="479"/>
      <c r="K52" s="480"/>
    </row>
    <row r="53" spans="1:11" ht="19.5" thickBot="1" x14ac:dyDescent="0.3">
      <c r="A53" s="206" t="s">
        <v>143</v>
      </c>
      <c r="B53" s="207"/>
      <c r="C53" s="207"/>
      <c r="D53" s="207"/>
      <c r="E53" s="207"/>
      <c r="F53" s="207"/>
      <c r="G53" s="207"/>
      <c r="H53" s="207"/>
      <c r="I53" s="207"/>
      <c r="J53" s="207"/>
      <c r="K53" s="208"/>
    </row>
    <row r="54" spans="1:11" ht="86.45" customHeight="1" x14ac:dyDescent="0.25">
      <c r="A54" s="319" t="s">
        <v>85</v>
      </c>
      <c r="B54" s="396" t="s">
        <v>234</v>
      </c>
      <c r="C54" s="397"/>
      <c r="D54" s="397"/>
      <c r="E54" s="397"/>
      <c r="F54" s="398"/>
      <c r="G54" s="399"/>
      <c r="H54" s="399"/>
      <c r="I54" s="399"/>
      <c r="J54" s="400"/>
      <c r="K54" s="401"/>
    </row>
    <row r="55" spans="1:11" ht="79.150000000000006" customHeight="1" thickBot="1" x14ac:dyDescent="0.3">
      <c r="A55" s="241" t="s">
        <v>86</v>
      </c>
      <c r="B55" s="402" t="s">
        <v>235</v>
      </c>
      <c r="C55" s="403"/>
      <c r="D55" s="403"/>
      <c r="E55" s="403"/>
      <c r="F55" s="404"/>
      <c r="G55" s="405"/>
      <c r="H55" s="405"/>
      <c r="I55" s="405"/>
      <c r="J55" s="150"/>
      <c r="K55" s="406"/>
    </row>
    <row r="56" spans="1:11" ht="19.5" thickBot="1" x14ac:dyDescent="0.3">
      <c r="A56" s="209" t="s">
        <v>29</v>
      </c>
      <c r="B56" s="422"/>
      <c r="C56" s="421"/>
      <c r="D56" s="421"/>
      <c r="E56" s="421"/>
      <c r="F56" s="421"/>
      <c r="G56" s="408"/>
      <c r="H56" s="408"/>
      <c r="I56" s="408"/>
      <c r="J56" s="407"/>
      <c r="K56" s="409"/>
    </row>
    <row r="57" spans="1:11" ht="88.9" customHeight="1" x14ac:dyDescent="0.25">
      <c r="A57" s="320" t="s">
        <v>236</v>
      </c>
      <c r="B57" s="423" t="s">
        <v>237</v>
      </c>
      <c r="C57" s="337"/>
      <c r="D57" s="337"/>
      <c r="E57" s="337"/>
      <c r="F57" s="392"/>
      <c r="G57" s="413"/>
      <c r="H57" s="414"/>
      <c r="I57" s="414"/>
      <c r="J57" s="338"/>
      <c r="K57" s="339"/>
    </row>
    <row r="58" spans="1:11" ht="112.15" customHeight="1" x14ac:dyDescent="0.25">
      <c r="A58" s="321" t="s">
        <v>98</v>
      </c>
      <c r="B58" s="424" t="s">
        <v>238</v>
      </c>
      <c r="C58" s="410" t="s">
        <v>239</v>
      </c>
      <c r="D58" s="410" t="s">
        <v>239</v>
      </c>
      <c r="E58" s="410" t="s">
        <v>239</v>
      </c>
      <c r="F58" s="384" t="s">
        <v>27</v>
      </c>
      <c r="G58" s="415"/>
      <c r="H58" s="388"/>
      <c r="I58" s="388"/>
      <c r="J58" s="343" t="s">
        <v>88</v>
      </c>
      <c r="K58" s="345"/>
    </row>
    <row r="59" spans="1:11" ht="112.9" customHeight="1" x14ac:dyDescent="0.25">
      <c r="A59" s="240" t="s">
        <v>99</v>
      </c>
      <c r="B59" s="426" t="s">
        <v>240</v>
      </c>
      <c r="C59" s="341" t="s">
        <v>241</v>
      </c>
      <c r="D59" s="341" t="s">
        <v>241</v>
      </c>
      <c r="E59" s="341" t="s">
        <v>241</v>
      </c>
      <c r="F59" s="384" t="s">
        <v>27</v>
      </c>
      <c r="G59" s="415"/>
      <c r="H59" s="411"/>
      <c r="I59" s="388"/>
      <c r="J59" s="343" t="s">
        <v>89</v>
      </c>
      <c r="K59" s="345"/>
    </row>
    <row r="60" spans="1:11" ht="112.15" customHeight="1" thickBot="1" x14ac:dyDescent="0.3">
      <c r="A60" s="243" t="s">
        <v>247</v>
      </c>
      <c r="B60" s="427" t="s">
        <v>242</v>
      </c>
      <c r="C60" s="416" t="s">
        <v>243</v>
      </c>
      <c r="D60" s="416" t="s">
        <v>243</v>
      </c>
      <c r="E60" s="416" t="s">
        <v>243</v>
      </c>
      <c r="F60" s="425" t="s">
        <v>27</v>
      </c>
      <c r="G60" s="417"/>
      <c r="H60" s="418"/>
      <c r="I60" s="359"/>
      <c r="J60" s="419" t="s">
        <v>171</v>
      </c>
      <c r="K60" s="430"/>
    </row>
    <row r="61" spans="1:11" ht="38.25" thickBot="1" x14ac:dyDescent="0.3">
      <c r="A61" s="431" t="s">
        <v>30</v>
      </c>
      <c r="B61" s="432"/>
      <c r="C61" s="433"/>
      <c r="D61" s="433"/>
      <c r="E61" s="433"/>
      <c r="F61" s="434"/>
      <c r="G61" s="428"/>
      <c r="H61" s="428"/>
      <c r="I61" s="428"/>
      <c r="J61" s="412"/>
      <c r="K61" s="429"/>
    </row>
    <row r="62" spans="1:11" ht="78" customHeight="1" x14ac:dyDescent="0.25">
      <c r="A62" s="320" t="s">
        <v>244</v>
      </c>
      <c r="B62" s="423" t="s">
        <v>248</v>
      </c>
      <c r="C62" s="337"/>
      <c r="D62" s="337"/>
      <c r="E62" s="337"/>
      <c r="F62" s="392"/>
      <c r="G62" s="413"/>
      <c r="H62" s="414"/>
      <c r="I62" s="414"/>
      <c r="J62" s="338"/>
      <c r="K62" s="334"/>
    </row>
    <row r="63" spans="1:11" ht="115.15" customHeight="1" x14ac:dyDescent="0.25">
      <c r="A63" s="240" t="s">
        <v>245</v>
      </c>
      <c r="B63" s="426" t="s">
        <v>249</v>
      </c>
      <c r="C63" s="341" t="s">
        <v>250</v>
      </c>
      <c r="D63" s="341" t="s">
        <v>250</v>
      </c>
      <c r="E63" s="341" t="s">
        <v>250</v>
      </c>
      <c r="F63" s="384" t="s">
        <v>27</v>
      </c>
      <c r="G63" s="415"/>
      <c r="H63" s="388"/>
      <c r="I63" s="388"/>
      <c r="J63" s="343" t="s">
        <v>91</v>
      </c>
      <c r="K63" s="335"/>
    </row>
    <row r="64" spans="1:11" ht="122.45" customHeight="1" x14ac:dyDescent="0.25">
      <c r="A64" s="240" t="s">
        <v>101</v>
      </c>
      <c r="B64" s="426" t="s">
        <v>251</v>
      </c>
      <c r="C64" s="341" t="s">
        <v>252</v>
      </c>
      <c r="D64" s="341" t="s">
        <v>252</v>
      </c>
      <c r="E64" s="341" t="s">
        <v>252</v>
      </c>
      <c r="F64" s="384" t="s">
        <v>27</v>
      </c>
      <c r="G64" s="415"/>
      <c r="H64" s="411"/>
      <c r="I64" s="388"/>
      <c r="J64" s="343" t="s">
        <v>92</v>
      </c>
      <c r="K64" s="335"/>
    </row>
    <row r="65" spans="1:11" ht="121.15" customHeight="1" thickBot="1" x14ac:dyDescent="0.3">
      <c r="A65" s="241" t="s">
        <v>246</v>
      </c>
      <c r="B65" s="427" t="s">
        <v>253</v>
      </c>
      <c r="C65" s="416" t="s">
        <v>254</v>
      </c>
      <c r="D65" s="416" t="s">
        <v>254</v>
      </c>
      <c r="E65" s="416" t="s">
        <v>254</v>
      </c>
      <c r="F65" s="425" t="s">
        <v>27</v>
      </c>
      <c r="G65" s="417"/>
      <c r="H65" s="418"/>
      <c r="I65" s="359"/>
      <c r="J65" s="419" t="s">
        <v>93</v>
      </c>
      <c r="K65" s="420"/>
    </row>
    <row r="66" spans="1:11" ht="19.5" thickBot="1" x14ac:dyDescent="0.3">
      <c r="A66" s="435" t="s">
        <v>145</v>
      </c>
      <c r="B66" s="233"/>
      <c r="C66" s="233"/>
      <c r="D66" s="233"/>
      <c r="E66" s="233"/>
      <c r="F66" s="234"/>
      <c r="G66" s="436"/>
      <c r="H66" s="437"/>
      <c r="I66" s="436"/>
      <c r="J66" s="436"/>
      <c r="K66" s="438"/>
    </row>
    <row r="67" spans="1:11" ht="77.45" customHeight="1" x14ac:dyDescent="0.25">
      <c r="A67" s="195" t="s">
        <v>255</v>
      </c>
      <c r="B67" s="423" t="s">
        <v>259</v>
      </c>
      <c r="C67" s="337"/>
      <c r="D67" s="337"/>
      <c r="E67" s="337"/>
      <c r="F67" s="392"/>
      <c r="G67" s="413"/>
      <c r="H67" s="414"/>
      <c r="I67" s="414"/>
      <c r="J67" s="338"/>
      <c r="K67" s="237"/>
    </row>
    <row r="68" spans="1:11" ht="108.6" customHeight="1" x14ac:dyDescent="0.25">
      <c r="A68" s="140" t="s">
        <v>257</v>
      </c>
      <c r="B68" s="426" t="s">
        <v>260</v>
      </c>
      <c r="C68" s="341" t="s">
        <v>261</v>
      </c>
      <c r="D68" s="341" t="s">
        <v>261</v>
      </c>
      <c r="E68" s="341" t="s">
        <v>261</v>
      </c>
      <c r="F68" s="384" t="s">
        <v>27</v>
      </c>
      <c r="G68" s="415"/>
      <c r="H68" s="388"/>
      <c r="I68" s="388"/>
      <c r="J68" s="343" t="s">
        <v>96</v>
      </c>
      <c r="K68" s="235"/>
    </row>
    <row r="69" spans="1:11" ht="121.9" customHeight="1" x14ac:dyDescent="0.25">
      <c r="A69" s="140" t="s">
        <v>256</v>
      </c>
      <c r="B69" s="426" t="s">
        <v>262</v>
      </c>
      <c r="C69" s="341" t="s">
        <v>263</v>
      </c>
      <c r="D69" s="341" t="s">
        <v>263</v>
      </c>
      <c r="E69" s="341" t="s">
        <v>263</v>
      </c>
      <c r="F69" s="384" t="s">
        <v>27</v>
      </c>
      <c r="G69" s="415"/>
      <c r="H69" s="439"/>
      <c r="I69" s="388"/>
      <c r="J69" s="343" t="s">
        <v>97</v>
      </c>
      <c r="K69" s="235"/>
    </row>
    <row r="70" spans="1:11" ht="125.45" customHeight="1" thickBot="1" x14ac:dyDescent="0.3">
      <c r="A70" s="193" t="s">
        <v>258</v>
      </c>
      <c r="B70" s="427" t="s">
        <v>264</v>
      </c>
      <c r="C70" s="416" t="s">
        <v>265</v>
      </c>
      <c r="D70" s="416" t="s">
        <v>265</v>
      </c>
      <c r="E70" s="416" t="s">
        <v>265</v>
      </c>
      <c r="F70" s="425" t="s">
        <v>27</v>
      </c>
      <c r="G70" s="440"/>
      <c r="H70" s="441"/>
      <c r="I70" s="441"/>
      <c r="J70" s="419" t="s">
        <v>172</v>
      </c>
      <c r="K70" s="323"/>
    </row>
  </sheetData>
  <mergeCells count="3">
    <mergeCell ref="B2:F2"/>
    <mergeCell ref="G2:K2"/>
    <mergeCell ref="A52:K52"/>
  </mergeCells>
  <pageMargins left="0.7" right="0.7" top="0.75" bottom="0.75" header="0.3" footer="0.3"/>
  <pageSetup paperSize="1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workbookViewId="0">
      <selection activeCell="H26" sqref="H26"/>
    </sheetView>
  </sheetViews>
  <sheetFormatPr defaultRowHeight="15" x14ac:dyDescent="0.25"/>
  <cols>
    <col min="1" max="1" width="60.7109375" customWidth="1"/>
    <col min="2" max="2" width="15.42578125" customWidth="1"/>
    <col min="3" max="6" width="10.7109375" customWidth="1"/>
    <col min="7" max="7" width="10.5703125" customWidth="1"/>
    <col min="8" max="8" width="19.28515625" customWidth="1"/>
    <col min="9" max="9" width="12" customWidth="1"/>
    <col min="10" max="10" width="20.5703125" customWidth="1"/>
    <col min="11" max="11" width="30.7109375" customWidth="1"/>
  </cols>
  <sheetData>
    <row r="1" spans="1:11" ht="19.5" thickBot="1" x14ac:dyDescent="0.35">
      <c r="A1" s="228" t="s">
        <v>149</v>
      </c>
      <c r="B1" s="33"/>
      <c r="C1" s="33"/>
      <c r="D1" s="33"/>
      <c r="E1" s="33"/>
      <c r="F1" s="33"/>
      <c r="G1" s="3"/>
      <c r="H1" s="3"/>
      <c r="I1" s="3"/>
      <c r="J1" s="3"/>
      <c r="K1" s="32"/>
    </row>
    <row r="2" spans="1:11" ht="15.75" thickBot="1" x14ac:dyDescent="0.3">
      <c r="A2" s="28"/>
      <c r="B2" s="481" t="s">
        <v>15</v>
      </c>
      <c r="C2" s="482"/>
      <c r="D2" s="482"/>
      <c r="E2" s="482"/>
      <c r="F2" s="483"/>
      <c r="G2" s="484" t="s">
        <v>142</v>
      </c>
      <c r="H2" s="485"/>
      <c r="I2" s="485"/>
      <c r="J2" s="485"/>
      <c r="K2" s="486"/>
    </row>
    <row r="3" spans="1:11" ht="90" thickBot="1" x14ac:dyDescent="0.3">
      <c r="A3" s="73" t="s">
        <v>18</v>
      </c>
      <c r="B3" s="40" t="s">
        <v>119</v>
      </c>
      <c r="C3" s="40" t="s">
        <v>113</v>
      </c>
      <c r="D3" s="40" t="s">
        <v>114</v>
      </c>
      <c r="E3" s="40" t="s">
        <v>115</v>
      </c>
      <c r="F3" s="41" t="s">
        <v>116</v>
      </c>
      <c r="G3" s="222" t="s">
        <v>24</v>
      </c>
      <c r="H3" s="223" t="s">
        <v>16</v>
      </c>
      <c r="I3" s="223" t="s">
        <v>17</v>
      </c>
      <c r="J3" s="223" t="s">
        <v>36</v>
      </c>
      <c r="K3" s="224" t="s">
        <v>37</v>
      </c>
    </row>
    <row r="4" spans="1:11" ht="19.5" thickBot="1" x14ac:dyDescent="0.3">
      <c r="A4" s="175" t="s">
        <v>28</v>
      </c>
      <c r="B4" s="116"/>
      <c r="C4" s="116"/>
      <c r="D4" s="116"/>
      <c r="E4" s="116"/>
      <c r="F4" s="116"/>
      <c r="G4" s="86"/>
      <c r="H4" s="86"/>
      <c r="I4" s="86"/>
      <c r="J4" s="86"/>
      <c r="K4" s="87"/>
    </row>
    <row r="5" spans="1:11" x14ac:dyDescent="0.25">
      <c r="A5" s="187" t="s">
        <v>12</v>
      </c>
      <c r="B5" s="119" t="s">
        <v>13</v>
      </c>
      <c r="C5" s="16" t="s">
        <v>13</v>
      </c>
      <c r="D5" s="16" t="s">
        <v>13</v>
      </c>
      <c r="E5" s="16" t="s">
        <v>13</v>
      </c>
      <c r="F5" s="42" t="s">
        <v>13</v>
      </c>
      <c r="G5" s="24"/>
      <c r="H5" s="24"/>
      <c r="I5" s="24"/>
      <c r="J5" s="24"/>
      <c r="K5" s="35"/>
    </row>
    <row r="6" spans="1:11" x14ac:dyDescent="0.25">
      <c r="A6" s="188" t="s">
        <v>81</v>
      </c>
      <c r="B6" s="120" t="s">
        <v>72</v>
      </c>
      <c r="C6" s="19" t="s">
        <v>72</v>
      </c>
      <c r="D6" s="19" t="s">
        <v>72</v>
      </c>
      <c r="E6" s="19" t="s">
        <v>72</v>
      </c>
      <c r="F6" s="45" t="s">
        <v>72</v>
      </c>
      <c r="G6" s="24"/>
      <c r="H6" s="24"/>
      <c r="I6" s="24"/>
      <c r="J6" s="24"/>
      <c r="K6" s="35"/>
    </row>
    <row r="7" spans="1:11" ht="25.5" x14ac:dyDescent="0.25">
      <c r="A7" s="188" t="s">
        <v>26</v>
      </c>
      <c r="B7" s="120" t="s">
        <v>23</v>
      </c>
      <c r="C7" s="19" t="s">
        <v>14</v>
      </c>
      <c r="D7" s="19" t="s">
        <v>14</v>
      </c>
      <c r="E7" s="19" t="s">
        <v>25</v>
      </c>
      <c r="F7" s="47" t="s">
        <v>73</v>
      </c>
      <c r="G7" s="26"/>
      <c r="H7" s="26"/>
      <c r="I7" s="26"/>
      <c r="J7" s="26"/>
      <c r="K7" s="35"/>
    </row>
    <row r="8" spans="1:11" ht="15.75" thickBot="1" x14ac:dyDescent="0.3">
      <c r="A8" s="189" t="s">
        <v>19</v>
      </c>
      <c r="B8" s="121"/>
      <c r="C8" s="18"/>
      <c r="D8" s="18"/>
      <c r="E8" s="18"/>
      <c r="F8" s="48"/>
      <c r="G8" s="24"/>
      <c r="H8" s="24"/>
      <c r="I8" s="24"/>
      <c r="J8" s="24"/>
      <c r="K8" s="35"/>
    </row>
    <row r="9" spans="1:11" ht="19.5" thickBot="1" x14ac:dyDescent="0.3">
      <c r="A9" s="175" t="s">
        <v>20</v>
      </c>
      <c r="B9" s="117"/>
      <c r="C9" s="117"/>
      <c r="D9" s="117"/>
      <c r="E9" s="117"/>
      <c r="F9" s="118"/>
      <c r="G9" s="75"/>
      <c r="H9" s="75"/>
      <c r="I9" s="75"/>
      <c r="J9" s="75"/>
      <c r="K9" s="76"/>
    </row>
    <row r="10" spans="1:11" ht="25.5" x14ac:dyDescent="0.25">
      <c r="A10" s="90" t="s">
        <v>120</v>
      </c>
      <c r="B10" s="88">
        <v>10</v>
      </c>
      <c r="C10" s="77">
        <v>19.2</v>
      </c>
      <c r="D10" s="77">
        <v>19.5</v>
      </c>
      <c r="E10" s="77">
        <v>65</v>
      </c>
      <c r="F10" s="78">
        <v>0</v>
      </c>
      <c r="G10" s="108">
        <f>SUM(B10:F10)</f>
        <v>113.7</v>
      </c>
      <c r="H10" s="44"/>
      <c r="I10" s="44"/>
      <c r="J10" s="44"/>
      <c r="K10" s="29"/>
    </row>
    <row r="11" spans="1:11" x14ac:dyDescent="0.25">
      <c r="A11" s="91" t="s">
        <v>121</v>
      </c>
      <c r="B11" s="79">
        <v>9.6999999999999993</v>
      </c>
      <c r="C11" s="20">
        <v>0</v>
      </c>
      <c r="D11" s="20">
        <v>0</v>
      </c>
      <c r="E11" s="20">
        <v>0</v>
      </c>
      <c r="F11" s="80">
        <v>20.8</v>
      </c>
      <c r="G11" s="46"/>
      <c r="H11" s="15">
        <f>SUM(B11:F11)</f>
        <v>30.5</v>
      </c>
      <c r="I11" s="24"/>
      <c r="J11" s="24"/>
      <c r="K11" s="30"/>
    </row>
    <row r="12" spans="1:11" ht="25.5" x14ac:dyDescent="0.25">
      <c r="A12" s="92" t="s">
        <v>122</v>
      </c>
      <c r="B12" s="89">
        <v>0</v>
      </c>
      <c r="C12" s="81">
        <v>0</v>
      </c>
      <c r="D12" s="81">
        <v>0</v>
      </c>
      <c r="E12" s="81">
        <v>0</v>
      </c>
      <c r="F12" s="82">
        <v>20.8</v>
      </c>
      <c r="G12" s="227"/>
      <c r="H12" s="21"/>
      <c r="I12" s="52">
        <f>SUM(B12:F12)</f>
        <v>20.8</v>
      </c>
      <c r="J12" s="24"/>
      <c r="K12" s="30"/>
    </row>
    <row r="13" spans="1:11" x14ac:dyDescent="0.25">
      <c r="A13" s="122" t="s">
        <v>43</v>
      </c>
      <c r="B13" s="157">
        <f>+B10+B11-B12</f>
        <v>19.7</v>
      </c>
      <c r="C13" s="60">
        <f t="shared" ref="C13:F13" si="0">+C10+C11-C12</f>
        <v>19.2</v>
      </c>
      <c r="D13" s="60">
        <f t="shared" si="0"/>
        <v>19.5</v>
      </c>
      <c r="E13" s="60">
        <f t="shared" si="0"/>
        <v>65</v>
      </c>
      <c r="F13" s="85">
        <f t="shared" si="0"/>
        <v>0</v>
      </c>
      <c r="G13" s="46"/>
      <c r="H13" s="24"/>
      <c r="I13" s="24"/>
      <c r="J13" s="15">
        <f>+(G10+H11)-I12</f>
        <v>123.39999999999999</v>
      </c>
      <c r="K13" s="30"/>
    </row>
    <row r="14" spans="1:11" ht="26.25" thickBot="1" x14ac:dyDescent="0.3">
      <c r="A14" s="93" t="s">
        <v>44</v>
      </c>
      <c r="B14" s="98">
        <v>0</v>
      </c>
      <c r="C14" s="23">
        <v>5.2</v>
      </c>
      <c r="D14" s="23">
        <v>0</v>
      </c>
      <c r="E14" s="23">
        <v>0</v>
      </c>
      <c r="F14" s="53" t="s">
        <v>27</v>
      </c>
      <c r="G14" s="49"/>
      <c r="H14" s="50"/>
      <c r="I14" s="50"/>
      <c r="J14" s="54"/>
      <c r="K14" s="55">
        <f>SUM(B14:F14)</f>
        <v>5.2</v>
      </c>
    </row>
    <row r="15" spans="1:11" ht="19.5" thickBot="1" x14ac:dyDescent="0.3">
      <c r="A15" s="175" t="s">
        <v>117</v>
      </c>
      <c r="B15" s="75"/>
      <c r="C15" s="75"/>
      <c r="D15" s="75"/>
      <c r="E15" s="75"/>
      <c r="F15" s="75"/>
      <c r="G15" s="75"/>
      <c r="H15" s="75"/>
      <c r="I15" s="75"/>
      <c r="J15" s="83"/>
      <c r="K15" s="84"/>
    </row>
    <row r="16" spans="1:11" ht="25.5" x14ac:dyDescent="0.25">
      <c r="A16" s="124" t="s">
        <v>123</v>
      </c>
      <c r="B16" s="129">
        <v>10</v>
      </c>
      <c r="C16" s="66">
        <v>19.2</v>
      </c>
      <c r="D16" s="66">
        <v>11.2</v>
      </c>
      <c r="E16" s="66">
        <v>13</v>
      </c>
      <c r="F16" s="130">
        <v>0</v>
      </c>
      <c r="G16" s="108">
        <f>SUM(B16:F16)</f>
        <v>53.4</v>
      </c>
      <c r="H16" s="62"/>
      <c r="I16" s="62"/>
      <c r="J16" s="134"/>
      <c r="K16" s="29"/>
    </row>
    <row r="17" spans="1:11" ht="25.5" x14ac:dyDescent="0.25">
      <c r="A17" s="125" t="s">
        <v>124</v>
      </c>
      <c r="B17" s="131">
        <v>9.6999999999999993</v>
      </c>
      <c r="C17" s="67">
        <v>0</v>
      </c>
      <c r="D17" s="67">
        <v>0</v>
      </c>
      <c r="E17" s="67">
        <v>0</v>
      </c>
      <c r="F17" s="95">
        <v>10.3</v>
      </c>
      <c r="G17" s="109"/>
      <c r="H17" s="15">
        <f>SUM(B17:F17)</f>
        <v>20</v>
      </c>
      <c r="I17" s="27"/>
      <c r="J17" s="27"/>
      <c r="K17" s="30"/>
    </row>
    <row r="18" spans="1:11" ht="25.5" x14ac:dyDescent="0.25">
      <c r="A18" s="126" t="s">
        <v>125</v>
      </c>
      <c r="B18" s="132">
        <v>0</v>
      </c>
      <c r="C18" s="96">
        <v>0</v>
      </c>
      <c r="D18" s="96">
        <v>0</v>
      </c>
      <c r="E18" s="96">
        <v>0</v>
      </c>
      <c r="F18" s="97">
        <v>10.3</v>
      </c>
      <c r="G18" s="135"/>
      <c r="H18" s="57"/>
      <c r="I18" s="52">
        <f>SUM(B18:H18)</f>
        <v>10.3</v>
      </c>
      <c r="J18" s="27"/>
      <c r="K18" s="30"/>
    </row>
    <row r="19" spans="1:11" ht="25.5" x14ac:dyDescent="0.25">
      <c r="A19" s="127" t="s">
        <v>46</v>
      </c>
      <c r="B19" s="155">
        <v>19.7</v>
      </c>
      <c r="C19" s="15">
        <v>19.2</v>
      </c>
      <c r="D19" s="15">
        <v>11.2</v>
      </c>
      <c r="E19" s="15">
        <v>13</v>
      </c>
      <c r="F19" s="153">
        <v>0</v>
      </c>
      <c r="G19" s="109"/>
      <c r="H19" s="27"/>
      <c r="I19" s="27"/>
      <c r="J19" s="15">
        <f>(+G16+H17)-I18</f>
        <v>63.100000000000009</v>
      </c>
      <c r="K19" s="156"/>
    </row>
    <row r="20" spans="1:11" ht="26.25" thickBot="1" x14ac:dyDescent="0.3">
      <c r="A20" s="128" t="s">
        <v>45</v>
      </c>
      <c r="B20" s="133">
        <v>0</v>
      </c>
      <c r="C20" s="94">
        <v>4.2</v>
      </c>
      <c r="D20" s="94">
        <v>0</v>
      </c>
      <c r="E20" s="94">
        <v>0</v>
      </c>
      <c r="F20" s="58" t="s">
        <v>27</v>
      </c>
      <c r="G20" s="110"/>
      <c r="H20" s="64"/>
      <c r="I20" s="64"/>
      <c r="J20" s="54"/>
      <c r="K20" s="136">
        <f>SUM(B20:F20)</f>
        <v>4.2</v>
      </c>
    </row>
    <row r="21" spans="1:11" ht="19.5" thickBot="1" x14ac:dyDescent="0.3">
      <c r="A21" s="176" t="s">
        <v>21</v>
      </c>
      <c r="B21" s="102"/>
      <c r="C21" s="102"/>
      <c r="D21" s="102"/>
      <c r="E21" s="102"/>
      <c r="F21" s="102"/>
      <c r="G21" s="99"/>
      <c r="H21" s="99"/>
      <c r="I21" s="99"/>
      <c r="J21" s="100"/>
      <c r="K21" s="101"/>
    </row>
    <row r="22" spans="1:11" ht="25.5" x14ac:dyDescent="0.25">
      <c r="A22" s="137" t="s">
        <v>126</v>
      </c>
      <c r="B22" s="108">
        <f>(+B16/B13)*100</f>
        <v>50.761421319796952</v>
      </c>
      <c r="C22" s="14">
        <f t="shared" ref="C22:E22" si="1">(+C19/C13)*100</f>
        <v>100</v>
      </c>
      <c r="D22" s="14">
        <f t="shared" si="1"/>
        <v>57.435897435897431</v>
      </c>
      <c r="E22" s="14">
        <f t="shared" si="1"/>
        <v>20</v>
      </c>
      <c r="F22" s="105" t="s">
        <v>27</v>
      </c>
      <c r="G22" s="108">
        <f>+(G16/J13)*100</f>
        <v>43.273905996758508</v>
      </c>
      <c r="H22" s="62"/>
      <c r="I22" s="62"/>
      <c r="J22" s="62"/>
      <c r="K22" s="29"/>
    </row>
    <row r="23" spans="1:11" ht="25.5" x14ac:dyDescent="0.25">
      <c r="A23" s="138" t="s">
        <v>127</v>
      </c>
      <c r="B23" s="155">
        <f>(+B17/B13)*100</f>
        <v>49.238578680203041</v>
      </c>
      <c r="C23" s="15">
        <f t="shared" ref="C23:E23" si="2">(+C17/C13)*100</f>
        <v>0</v>
      </c>
      <c r="D23" s="15">
        <f t="shared" si="2"/>
        <v>0</v>
      </c>
      <c r="E23" s="15">
        <f t="shared" si="2"/>
        <v>0</v>
      </c>
      <c r="F23" s="106" t="s">
        <v>27</v>
      </c>
      <c r="G23" s="109"/>
      <c r="H23" s="15">
        <f>+(H17/J13)*100</f>
        <v>16.207455429497568</v>
      </c>
      <c r="I23" s="27"/>
      <c r="J23" s="27"/>
      <c r="K23" s="30"/>
    </row>
    <row r="24" spans="1:11" x14ac:dyDescent="0.25">
      <c r="A24" s="225" t="s">
        <v>34</v>
      </c>
      <c r="B24" s="226"/>
      <c r="C24" s="184"/>
      <c r="D24" s="184"/>
      <c r="E24" s="184"/>
      <c r="F24" s="186"/>
      <c r="G24" s="109"/>
      <c r="H24" s="24"/>
      <c r="I24" s="27"/>
      <c r="J24" s="27"/>
      <c r="K24" s="30"/>
    </row>
    <row r="25" spans="1:11" ht="25.5" x14ac:dyDescent="0.25">
      <c r="A25" s="140" t="s">
        <v>63</v>
      </c>
      <c r="B25" s="155">
        <f>(+B19/B13)*100</f>
        <v>100</v>
      </c>
      <c r="C25" s="15">
        <f t="shared" ref="C25:E25" si="3">(+C19/C13)*100</f>
        <v>100</v>
      </c>
      <c r="D25" s="15">
        <f t="shared" si="3"/>
        <v>57.435897435897431</v>
      </c>
      <c r="E25" s="15">
        <f t="shared" si="3"/>
        <v>20</v>
      </c>
      <c r="F25" s="80" t="s">
        <v>27</v>
      </c>
      <c r="G25" s="46"/>
      <c r="H25" s="24"/>
      <c r="I25" s="24"/>
      <c r="J25" s="15">
        <f>+(J19/J13)*100</f>
        <v>51.134521880064845</v>
      </c>
      <c r="K25" s="30"/>
    </row>
    <row r="26" spans="1:11" ht="26.25" thickBot="1" x14ac:dyDescent="0.3">
      <c r="A26" s="193" t="s">
        <v>47</v>
      </c>
      <c r="B26" s="173">
        <f>(+B20/B13)*100</f>
        <v>0</v>
      </c>
      <c r="C26" s="68">
        <f t="shared" ref="C26:E26" si="4">(+C20/C13)*100</f>
        <v>21.875000000000004</v>
      </c>
      <c r="D26" s="68">
        <f t="shared" si="4"/>
        <v>0</v>
      </c>
      <c r="E26" s="68">
        <f t="shared" si="4"/>
        <v>0</v>
      </c>
      <c r="F26" s="107" t="s">
        <v>27</v>
      </c>
      <c r="G26" s="110"/>
      <c r="H26" s="64"/>
      <c r="I26" s="50"/>
      <c r="J26" s="54"/>
      <c r="K26" s="55">
        <f>+(K20/J13)*100</f>
        <v>3.4035656401944898</v>
      </c>
    </row>
    <row r="27" spans="1:11" ht="16.5" thickBot="1" x14ac:dyDescent="0.3">
      <c r="A27" s="148"/>
      <c r="B27" s="112"/>
      <c r="C27" s="112"/>
      <c r="D27" s="112"/>
      <c r="E27" s="112"/>
      <c r="F27" s="112"/>
      <c r="G27" s="27"/>
      <c r="H27" s="27"/>
      <c r="I27" s="24"/>
      <c r="J27" s="22"/>
      <c r="K27" s="24"/>
    </row>
    <row r="28" spans="1:11" ht="19.5" thickBot="1" x14ac:dyDescent="0.3">
      <c r="A28" s="177" t="s">
        <v>22</v>
      </c>
      <c r="B28" s="113"/>
      <c r="C28" s="113"/>
      <c r="D28" s="113"/>
      <c r="E28" s="113"/>
      <c r="F28" s="113"/>
      <c r="G28" s="114"/>
      <c r="H28" s="114"/>
      <c r="I28" s="114"/>
      <c r="J28" s="83"/>
      <c r="K28" s="115"/>
    </row>
    <row r="29" spans="1:11" ht="25.5" x14ac:dyDescent="0.25">
      <c r="A29" s="229" t="s">
        <v>128</v>
      </c>
      <c r="B29" s="230">
        <v>8</v>
      </c>
      <c r="C29" s="111">
        <v>11.1</v>
      </c>
      <c r="D29" s="111">
        <v>12.6</v>
      </c>
      <c r="E29" s="111">
        <v>28</v>
      </c>
      <c r="F29" s="231">
        <v>0</v>
      </c>
      <c r="G29" s="232">
        <f>SUM(B29:F29)</f>
        <v>59.7</v>
      </c>
      <c r="H29" s="27"/>
      <c r="I29" s="27"/>
      <c r="J29" s="27"/>
      <c r="K29" s="30"/>
    </row>
    <row r="30" spans="1:11" ht="25.5" x14ac:dyDescent="0.25">
      <c r="A30" s="138" t="s">
        <v>129</v>
      </c>
      <c r="B30" s="143">
        <v>4.9000000000000004</v>
      </c>
      <c r="C30" s="103">
        <v>0</v>
      </c>
      <c r="D30" s="103">
        <v>0</v>
      </c>
      <c r="E30" s="103">
        <v>0</v>
      </c>
      <c r="F30" s="106">
        <v>15</v>
      </c>
      <c r="G30" s="109"/>
      <c r="H30" s="15">
        <f>SUM(B30:F30)</f>
        <v>19.899999999999999</v>
      </c>
      <c r="I30" s="27"/>
      <c r="J30" s="27"/>
      <c r="K30" s="30"/>
    </row>
    <row r="31" spans="1:11" ht="25.5" x14ac:dyDescent="0.25">
      <c r="A31" s="139" t="s">
        <v>130</v>
      </c>
      <c r="B31" s="144">
        <v>0</v>
      </c>
      <c r="C31" s="142">
        <v>0</v>
      </c>
      <c r="D31" s="142">
        <v>0</v>
      </c>
      <c r="E31" s="142">
        <v>0</v>
      </c>
      <c r="F31" s="145">
        <v>15</v>
      </c>
      <c r="G31" s="135"/>
      <c r="H31" s="57"/>
      <c r="I31" s="52">
        <f>SUM(B31:F31)</f>
        <v>15</v>
      </c>
      <c r="J31" s="27"/>
      <c r="K31" s="30"/>
    </row>
    <row r="32" spans="1:11" ht="25.5" x14ac:dyDescent="0.25">
      <c r="A32" s="140" t="s">
        <v>48</v>
      </c>
      <c r="B32" s="155">
        <v>12.9</v>
      </c>
      <c r="C32" s="15">
        <v>11.1</v>
      </c>
      <c r="D32" s="15">
        <v>12.6</v>
      </c>
      <c r="E32" s="15">
        <v>28</v>
      </c>
      <c r="F32" s="153">
        <v>0</v>
      </c>
      <c r="G32" s="109"/>
      <c r="H32" s="27"/>
      <c r="I32" s="24"/>
      <c r="J32" s="15">
        <f>(+G29+H30)-I31</f>
        <v>64.599999999999994</v>
      </c>
      <c r="K32" s="30"/>
    </row>
    <row r="33" spans="1:11" ht="26.25" thickBot="1" x14ac:dyDescent="0.3">
      <c r="A33" s="141" t="s">
        <v>131</v>
      </c>
      <c r="B33" s="146">
        <v>0</v>
      </c>
      <c r="C33" s="63">
        <v>3.7</v>
      </c>
      <c r="D33" s="63">
        <v>0</v>
      </c>
      <c r="E33" s="63">
        <v>0</v>
      </c>
      <c r="F33" s="107">
        <v>0</v>
      </c>
      <c r="G33" s="110"/>
      <c r="H33" s="64"/>
      <c r="I33" s="64"/>
      <c r="J33" s="54"/>
      <c r="K33" s="55">
        <f>SUM(B33:F33)</f>
        <v>3.7</v>
      </c>
    </row>
    <row r="34" spans="1:11" ht="19.5" thickBot="1" x14ac:dyDescent="0.3">
      <c r="A34" s="177" t="s">
        <v>133</v>
      </c>
      <c r="B34" s="123"/>
      <c r="C34" s="123"/>
      <c r="D34" s="123"/>
      <c r="E34" s="123"/>
      <c r="F34" s="123"/>
      <c r="G34" s="114"/>
      <c r="H34" s="114"/>
      <c r="I34" s="114"/>
      <c r="J34" s="83"/>
      <c r="K34" s="84"/>
    </row>
    <row r="35" spans="1:11" ht="25.5" x14ac:dyDescent="0.25">
      <c r="A35" s="158" t="s">
        <v>132</v>
      </c>
      <c r="B35" s="161">
        <v>8</v>
      </c>
      <c r="C35" s="61">
        <v>11.1</v>
      </c>
      <c r="D35" s="61">
        <v>4.2</v>
      </c>
      <c r="E35" s="61">
        <v>12.3</v>
      </c>
      <c r="F35" s="162">
        <v>0</v>
      </c>
      <c r="G35" s="108">
        <f>SUM(B35:F35)</f>
        <v>35.6</v>
      </c>
      <c r="H35" s="62"/>
      <c r="I35" s="62"/>
      <c r="J35" s="62"/>
      <c r="K35" s="29"/>
    </row>
    <row r="36" spans="1:11" ht="25.5" x14ac:dyDescent="0.25">
      <c r="A36" s="127" t="s">
        <v>134</v>
      </c>
      <c r="B36" s="163">
        <v>4.9000000000000004</v>
      </c>
      <c r="C36" s="17">
        <v>0</v>
      </c>
      <c r="D36" s="17">
        <v>0</v>
      </c>
      <c r="E36" s="17">
        <v>0</v>
      </c>
      <c r="F36" s="164">
        <v>9.1</v>
      </c>
      <c r="G36" s="109"/>
      <c r="H36" s="15">
        <f>SUM(B36:F36)</f>
        <v>14</v>
      </c>
      <c r="I36" s="27"/>
      <c r="J36" s="27"/>
      <c r="K36" s="30"/>
    </row>
    <row r="37" spans="1:11" ht="25.5" x14ac:dyDescent="0.25">
      <c r="A37" s="126" t="s">
        <v>135</v>
      </c>
      <c r="B37" s="165">
        <v>0</v>
      </c>
      <c r="C37" s="147">
        <v>0</v>
      </c>
      <c r="D37" s="147">
        <v>0</v>
      </c>
      <c r="E37" s="147">
        <v>0</v>
      </c>
      <c r="F37" s="166">
        <v>9.1</v>
      </c>
      <c r="G37" s="135"/>
      <c r="H37" s="57"/>
      <c r="I37" s="52">
        <f>SUM(B37:F37)</f>
        <v>9.1</v>
      </c>
      <c r="J37" s="27"/>
      <c r="K37" s="30"/>
    </row>
    <row r="38" spans="1:11" ht="25.5" x14ac:dyDescent="0.25">
      <c r="A38" s="159" t="s">
        <v>49</v>
      </c>
      <c r="B38" s="167">
        <v>3.0999999999999996</v>
      </c>
      <c r="C38" s="104">
        <v>14.8</v>
      </c>
      <c r="D38" s="104">
        <v>4.2</v>
      </c>
      <c r="E38" s="104">
        <v>12.3</v>
      </c>
      <c r="F38" s="168">
        <v>-9.1</v>
      </c>
      <c r="G38" s="109"/>
      <c r="H38" s="27"/>
      <c r="I38" s="27"/>
      <c r="J38" s="15">
        <f>(+G35+H36)-I37</f>
        <v>40.5</v>
      </c>
      <c r="K38" s="156"/>
    </row>
    <row r="39" spans="1:11" ht="26.25" thickBot="1" x14ac:dyDescent="0.3">
      <c r="A39" s="160" t="s">
        <v>50</v>
      </c>
      <c r="B39" s="169">
        <v>0</v>
      </c>
      <c r="C39" s="65">
        <v>3</v>
      </c>
      <c r="D39" s="65">
        <v>0</v>
      </c>
      <c r="E39" s="65">
        <v>0</v>
      </c>
      <c r="F39" s="170" t="s">
        <v>27</v>
      </c>
      <c r="G39" s="110"/>
      <c r="H39" s="64"/>
      <c r="I39" s="64"/>
      <c r="J39" s="54"/>
      <c r="K39" s="55">
        <f>SUM(B39:F39)</f>
        <v>3</v>
      </c>
    </row>
    <row r="40" spans="1:11" ht="38.25" thickBot="1" x14ac:dyDescent="0.3">
      <c r="A40" s="177" t="s">
        <v>140</v>
      </c>
      <c r="B40" s="123"/>
      <c r="C40" s="123"/>
      <c r="D40" s="123"/>
      <c r="E40" s="123"/>
      <c r="F40" s="123"/>
      <c r="G40" s="114"/>
      <c r="H40" s="114"/>
      <c r="I40" s="114"/>
      <c r="J40" s="83"/>
      <c r="K40" s="84"/>
    </row>
    <row r="41" spans="1:11" ht="25.5" x14ac:dyDescent="0.25">
      <c r="A41" s="171" t="s">
        <v>136</v>
      </c>
      <c r="B41" s="108">
        <f>(+B35/B32)*100</f>
        <v>62.015503875968989</v>
      </c>
      <c r="C41" s="14">
        <f t="shared" ref="C41:E41" si="5">(+C35/C32)*100</f>
        <v>100</v>
      </c>
      <c r="D41" s="14">
        <f t="shared" si="5"/>
        <v>33.333333333333336</v>
      </c>
      <c r="E41" s="14">
        <f t="shared" si="5"/>
        <v>43.928571428571431</v>
      </c>
      <c r="F41" s="130" t="s">
        <v>27</v>
      </c>
      <c r="G41" s="51">
        <f>(+G35/J32)*100</f>
        <v>55.108359133126939</v>
      </c>
      <c r="H41" s="44"/>
      <c r="I41" s="44"/>
      <c r="J41" s="44"/>
      <c r="K41" s="29"/>
    </row>
    <row r="42" spans="1:11" ht="25.5" x14ac:dyDescent="0.25">
      <c r="A42" s="127" t="s">
        <v>137</v>
      </c>
      <c r="B42" s="155">
        <f>(+B36/B32)*100</f>
        <v>37.984496124031011</v>
      </c>
      <c r="C42" s="15">
        <f t="shared" ref="C42:E42" si="6">(+C36/C32)*100</f>
        <v>0</v>
      </c>
      <c r="D42" s="15">
        <f t="shared" si="6"/>
        <v>0</v>
      </c>
      <c r="E42" s="15">
        <f t="shared" si="6"/>
        <v>0</v>
      </c>
      <c r="F42" s="80" t="s">
        <v>27</v>
      </c>
      <c r="G42" s="24"/>
      <c r="H42" s="15">
        <f>(+H36/J32)*100</f>
        <v>21.671826625386998</v>
      </c>
      <c r="I42" s="24"/>
      <c r="J42" s="24"/>
      <c r="K42" s="30"/>
    </row>
    <row r="43" spans="1:11" x14ac:dyDescent="0.25">
      <c r="A43" s="127" t="s">
        <v>35</v>
      </c>
      <c r="B43" s="172"/>
      <c r="C43" s="20"/>
      <c r="D43" s="20"/>
      <c r="E43" s="20"/>
      <c r="F43" s="80"/>
      <c r="G43" s="24"/>
      <c r="H43" s="24"/>
      <c r="I43" s="24"/>
      <c r="J43" s="24"/>
      <c r="K43" s="30"/>
    </row>
    <row r="44" spans="1:11" ht="25.5" x14ac:dyDescent="0.25">
      <c r="A44" s="127" t="s">
        <v>141</v>
      </c>
      <c r="B44" s="167">
        <f>(+B38/B32)*100</f>
        <v>24.031007751937981</v>
      </c>
      <c r="C44" s="104">
        <f t="shared" ref="C44:E44" si="7">(+C38/C32)*100</f>
        <v>133.33333333333334</v>
      </c>
      <c r="D44" s="104">
        <f t="shared" si="7"/>
        <v>33.333333333333336</v>
      </c>
      <c r="E44" s="104">
        <f t="shared" si="7"/>
        <v>43.928571428571431</v>
      </c>
      <c r="F44" s="80" t="s">
        <v>27</v>
      </c>
      <c r="G44" s="24"/>
      <c r="H44" s="24"/>
      <c r="I44" s="24"/>
      <c r="J44" s="15">
        <f>(+J38/J32)*100</f>
        <v>62.693498452012385</v>
      </c>
      <c r="K44" s="30"/>
    </row>
    <row r="45" spans="1:11" ht="26.25" thickBot="1" x14ac:dyDescent="0.3">
      <c r="A45" s="179" t="s">
        <v>138</v>
      </c>
      <c r="B45" s="178">
        <f>(+B39/B32)*100</f>
        <v>0</v>
      </c>
      <c r="C45" s="59">
        <f t="shared" ref="C45:E45" si="8">(+C39/C32)*100</f>
        <v>27.027027027027028</v>
      </c>
      <c r="D45" s="59">
        <f t="shared" si="8"/>
        <v>0</v>
      </c>
      <c r="E45" s="59">
        <f t="shared" si="8"/>
        <v>0</v>
      </c>
      <c r="F45" s="53" t="s">
        <v>27</v>
      </c>
      <c r="G45" s="24"/>
      <c r="H45" s="24"/>
      <c r="I45" s="24"/>
      <c r="J45" s="151"/>
      <c r="K45" s="85">
        <f>(+K39/J32)*100</f>
        <v>4.643962848297214</v>
      </c>
    </row>
    <row r="46" spans="1:11" ht="19.5" thickBot="1" x14ac:dyDescent="0.3">
      <c r="A46" s="177" t="s">
        <v>118</v>
      </c>
      <c r="B46" s="123"/>
      <c r="C46" s="123"/>
      <c r="D46" s="123"/>
      <c r="E46" s="123"/>
      <c r="F46" s="75"/>
      <c r="G46" s="75"/>
      <c r="H46" s="75"/>
      <c r="I46" s="75"/>
      <c r="J46" s="180"/>
      <c r="K46" s="84"/>
    </row>
    <row r="47" spans="1:11" ht="26.25" thickBot="1" x14ac:dyDescent="0.3">
      <c r="A47" s="220" t="s">
        <v>139</v>
      </c>
      <c r="B47" s="221">
        <f>+B13-B19</f>
        <v>0</v>
      </c>
      <c r="C47" s="149">
        <f t="shared" ref="C47:E47" si="9">+C13-C19</f>
        <v>0</v>
      </c>
      <c r="D47" s="149">
        <f t="shared" si="9"/>
        <v>8.3000000000000007</v>
      </c>
      <c r="E47" s="149">
        <f t="shared" si="9"/>
        <v>52</v>
      </c>
      <c r="F47" s="56" t="s">
        <v>27</v>
      </c>
      <c r="G47" s="74"/>
      <c r="H47" s="74"/>
      <c r="I47" s="74"/>
      <c r="J47" s="149">
        <f>SUM(B47:F47)</f>
        <v>60.3</v>
      </c>
      <c r="K47" s="31"/>
    </row>
    <row r="48" spans="1:11" x14ac:dyDescent="0.25">
      <c r="A48" s="150"/>
      <c r="B48" s="219"/>
      <c r="C48" s="219"/>
      <c r="D48" s="219"/>
      <c r="E48" s="219"/>
      <c r="F48" s="24"/>
      <c r="G48" s="71"/>
      <c r="H48" s="71"/>
      <c r="I48" s="71"/>
      <c r="J48" s="219"/>
      <c r="K48" s="25"/>
    </row>
    <row r="49" spans="1:11" x14ac:dyDescent="0.25">
      <c r="A49" s="150"/>
      <c r="B49" s="219"/>
      <c r="C49" s="219"/>
      <c r="D49" s="219"/>
      <c r="E49" s="219"/>
      <c r="F49" s="24"/>
      <c r="G49" s="71"/>
      <c r="H49" s="71"/>
      <c r="I49" s="71"/>
      <c r="J49" s="219"/>
      <c r="K49" s="25"/>
    </row>
    <row r="50" spans="1:11" x14ac:dyDescent="0.25">
      <c r="A50" s="150"/>
      <c r="B50" s="219"/>
      <c r="C50" s="219"/>
      <c r="D50" s="219"/>
      <c r="E50" s="219"/>
      <c r="F50" s="24"/>
      <c r="G50" s="71"/>
      <c r="H50" s="71"/>
      <c r="I50" s="71"/>
      <c r="J50" s="219"/>
      <c r="K50" s="25"/>
    </row>
    <row r="51" spans="1:11" ht="15.75" thickBot="1" x14ac:dyDescent="0.3">
      <c r="A51" s="150"/>
      <c r="B51" s="219"/>
      <c r="C51" s="219"/>
      <c r="D51" s="219"/>
      <c r="E51" s="219"/>
      <c r="F51" s="24"/>
      <c r="G51" s="71"/>
      <c r="H51" s="71"/>
      <c r="I51" s="71"/>
      <c r="J51" s="219"/>
      <c r="K51" s="25"/>
    </row>
    <row r="52" spans="1:11" ht="15.75" thickBot="1" x14ac:dyDescent="0.3">
      <c r="A52" s="478" t="s">
        <v>144</v>
      </c>
      <c r="B52" s="479"/>
      <c r="C52" s="479"/>
      <c r="D52" s="479"/>
      <c r="E52" s="479"/>
      <c r="F52" s="479"/>
      <c r="G52" s="479"/>
      <c r="H52" s="479"/>
      <c r="I52" s="479"/>
      <c r="J52" s="479"/>
      <c r="K52" s="480"/>
    </row>
    <row r="53" spans="1:11" ht="19.5" thickBot="1" x14ac:dyDescent="0.3">
      <c r="A53" s="206" t="s">
        <v>143</v>
      </c>
      <c r="B53" s="207"/>
      <c r="C53" s="207"/>
      <c r="D53" s="207"/>
      <c r="E53" s="207"/>
      <c r="F53" s="207"/>
      <c r="G53" s="207"/>
      <c r="H53" s="207"/>
      <c r="I53" s="207"/>
      <c r="J53" s="207"/>
      <c r="K53" s="208"/>
    </row>
    <row r="54" spans="1:11" x14ac:dyDescent="0.25">
      <c r="A54" s="190" t="s">
        <v>85</v>
      </c>
      <c r="B54" s="191">
        <v>0</v>
      </c>
      <c r="C54" s="192"/>
      <c r="D54" s="192"/>
      <c r="E54" s="192"/>
      <c r="F54" s="181"/>
      <c r="G54" s="44"/>
      <c r="H54" s="44"/>
      <c r="I54" s="44"/>
      <c r="J54" s="72"/>
      <c r="K54" s="37"/>
    </row>
    <row r="55" spans="1:11" ht="26.25" thickBot="1" x14ac:dyDescent="0.3">
      <c r="A55" s="193" t="s">
        <v>86</v>
      </c>
      <c r="B55" s="194">
        <f>+G29-I31</f>
        <v>44.7</v>
      </c>
      <c r="C55" s="18"/>
      <c r="D55" s="18"/>
      <c r="E55" s="18"/>
      <c r="F55" s="183"/>
      <c r="G55" s="24"/>
      <c r="H55" s="24"/>
      <c r="I55" s="24"/>
      <c r="J55" s="71"/>
      <c r="K55" s="39"/>
    </row>
    <row r="56" spans="1:11" ht="19.5" thickBot="1" x14ac:dyDescent="0.3">
      <c r="A56" s="209" t="s">
        <v>29</v>
      </c>
      <c r="B56" s="210"/>
      <c r="C56" s="211"/>
      <c r="D56" s="211"/>
      <c r="E56" s="211"/>
      <c r="F56" s="211"/>
      <c r="G56" s="212"/>
      <c r="H56" s="212"/>
      <c r="I56" s="212"/>
      <c r="J56" s="211"/>
      <c r="K56" s="213"/>
    </row>
    <row r="57" spans="1:11" ht="25.5" x14ac:dyDescent="0.25">
      <c r="A57" s="195" t="s">
        <v>236</v>
      </c>
      <c r="B57" s="191">
        <v>0</v>
      </c>
      <c r="C57" s="16"/>
      <c r="D57" s="16"/>
      <c r="E57" s="16"/>
      <c r="F57" s="181"/>
      <c r="G57" s="24"/>
      <c r="H57" s="24"/>
      <c r="I57" s="24"/>
      <c r="J57" s="71"/>
      <c r="K57" s="39"/>
    </row>
    <row r="58" spans="1:11" ht="38.25" x14ac:dyDescent="0.25">
      <c r="A58" s="196" t="s">
        <v>270</v>
      </c>
      <c r="B58" s="197">
        <v>0</v>
      </c>
      <c r="C58" s="19">
        <v>19.2</v>
      </c>
      <c r="D58" s="19">
        <v>0</v>
      </c>
      <c r="E58" s="19">
        <v>0</v>
      </c>
      <c r="F58" s="182" t="s">
        <v>27</v>
      </c>
      <c r="G58" s="24"/>
      <c r="H58" s="24"/>
      <c r="I58" s="24"/>
      <c r="J58" s="152">
        <f>SUM(B58:F58)</f>
        <v>19.2</v>
      </c>
      <c r="K58" s="39"/>
    </row>
    <row r="59" spans="1:11" ht="38.25" x14ac:dyDescent="0.25">
      <c r="A59" s="140" t="s">
        <v>269</v>
      </c>
      <c r="B59" s="197">
        <v>0</v>
      </c>
      <c r="C59" s="198">
        <v>14.8</v>
      </c>
      <c r="D59" s="198">
        <v>0</v>
      </c>
      <c r="E59" s="198">
        <v>0</v>
      </c>
      <c r="F59" s="182" t="s">
        <v>27</v>
      </c>
      <c r="G59" s="24"/>
      <c r="H59" s="24"/>
      <c r="I59" s="24"/>
      <c r="J59" s="152">
        <f t="shared" ref="J59:J60" si="10">SUM(B59:F59)</f>
        <v>14.8</v>
      </c>
      <c r="K59" s="39"/>
    </row>
    <row r="60" spans="1:11" ht="26.25" thickBot="1" x14ac:dyDescent="0.3">
      <c r="A60" s="141" t="s">
        <v>268</v>
      </c>
      <c r="B60" s="199">
        <v>4.2</v>
      </c>
      <c r="C60" s="200">
        <v>0</v>
      </c>
      <c r="D60" s="200">
        <v>3.7</v>
      </c>
      <c r="E60" s="200">
        <v>6.2</v>
      </c>
      <c r="F60" s="183" t="s">
        <v>27</v>
      </c>
      <c r="G60" s="50"/>
      <c r="H60" s="50"/>
      <c r="I60" s="50"/>
      <c r="J60" s="154">
        <f t="shared" si="10"/>
        <v>14.100000000000001</v>
      </c>
      <c r="K60" s="38"/>
    </row>
    <row r="61" spans="1:11" ht="38.25" thickBot="1" x14ac:dyDescent="0.3">
      <c r="A61" s="209" t="s">
        <v>30</v>
      </c>
      <c r="B61" s="214"/>
      <c r="C61" s="215"/>
      <c r="D61" s="215"/>
      <c r="E61" s="215"/>
      <c r="F61" s="216"/>
      <c r="G61" s="212"/>
      <c r="H61" s="212"/>
      <c r="I61" s="212"/>
      <c r="J61" s="210"/>
      <c r="K61" s="213"/>
    </row>
    <row r="62" spans="1:11" ht="25.5" x14ac:dyDescent="0.25">
      <c r="A62" s="195" t="s">
        <v>244</v>
      </c>
      <c r="B62" s="191">
        <v>0</v>
      </c>
      <c r="C62" s="201"/>
      <c r="D62" s="201"/>
      <c r="E62" s="201"/>
      <c r="F62" s="130"/>
      <c r="G62" s="43"/>
      <c r="H62" s="44"/>
      <c r="I62" s="44"/>
      <c r="J62" s="44"/>
      <c r="K62" s="34"/>
    </row>
    <row r="63" spans="1:11" ht="38.25" x14ac:dyDescent="0.25">
      <c r="A63" s="196" t="s">
        <v>245</v>
      </c>
      <c r="B63" s="197">
        <v>0</v>
      </c>
      <c r="C63" s="198">
        <v>0</v>
      </c>
      <c r="D63" s="198">
        <v>0</v>
      </c>
      <c r="E63" s="198">
        <v>0</v>
      </c>
      <c r="F63" s="182" t="s">
        <v>27</v>
      </c>
      <c r="G63" s="46"/>
      <c r="H63" s="24"/>
      <c r="I63" s="24"/>
      <c r="J63" s="15">
        <f t="shared" ref="J63:J70" si="11">SUM(B63:F63)</f>
        <v>0</v>
      </c>
      <c r="K63" s="35"/>
    </row>
    <row r="64" spans="1:11" ht="38.25" x14ac:dyDescent="0.25">
      <c r="A64" s="202" t="s">
        <v>267</v>
      </c>
      <c r="B64" s="197">
        <v>0</v>
      </c>
      <c r="C64" s="198">
        <v>0</v>
      </c>
      <c r="D64" s="198">
        <v>0</v>
      </c>
      <c r="E64" s="198">
        <v>0</v>
      </c>
      <c r="F64" s="182" t="s">
        <v>27</v>
      </c>
      <c r="G64" s="46"/>
      <c r="H64" s="24"/>
      <c r="I64" s="24"/>
      <c r="J64" s="15">
        <f t="shared" si="11"/>
        <v>0</v>
      </c>
      <c r="K64" s="35"/>
    </row>
    <row r="65" spans="1:11" ht="26.25" thickBot="1" x14ac:dyDescent="0.3">
      <c r="A65" s="193" t="s">
        <v>266</v>
      </c>
      <c r="B65" s="199">
        <v>0</v>
      </c>
      <c r="C65" s="200">
        <v>0</v>
      </c>
      <c r="D65" s="200">
        <v>1.8</v>
      </c>
      <c r="E65" s="200">
        <v>0</v>
      </c>
      <c r="F65" s="174" t="s">
        <v>27</v>
      </c>
      <c r="G65" s="49"/>
      <c r="H65" s="69"/>
      <c r="I65" s="50"/>
      <c r="J65" s="203">
        <f t="shared" si="11"/>
        <v>1.8</v>
      </c>
      <c r="K65" s="36"/>
    </row>
    <row r="66" spans="1:11" ht="19.5" thickBot="1" x14ac:dyDescent="0.3">
      <c r="A66" s="209" t="s">
        <v>145</v>
      </c>
      <c r="B66" s="210"/>
      <c r="C66" s="210"/>
      <c r="D66" s="210"/>
      <c r="E66" s="210"/>
      <c r="F66" s="212"/>
      <c r="G66" s="212"/>
      <c r="H66" s="217"/>
      <c r="I66" s="212"/>
      <c r="J66" s="212"/>
      <c r="K66" s="218"/>
    </row>
    <row r="67" spans="1:11" ht="34.15" customHeight="1" x14ac:dyDescent="0.25">
      <c r="A67" s="195" t="s">
        <v>255</v>
      </c>
      <c r="B67" s="191">
        <v>19.7</v>
      </c>
      <c r="C67" s="204"/>
      <c r="D67" s="204"/>
      <c r="E67" s="204"/>
      <c r="F67" s="130"/>
      <c r="G67" s="44"/>
      <c r="H67" s="44"/>
      <c r="I67" s="44"/>
      <c r="J67" s="44"/>
      <c r="K67" s="37"/>
    </row>
    <row r="68" spans="1:11" ht="38.25" x14ac:dyDescent="0.25">
      <c r="A68" s="140" t="s">
        <v>257</v>
      </c>
      <c r="B68" s="197">
        <v>19.7</v>
      </c>
      <c r="C68" s="198">
        <v>19.2</v>
      </c>
      <c r="D68" s="198">
        <v>11.2</v>
      </c>
      <c r="E68" s="198">
        <v>13</v>
      </c>
      <c r="F68" s="80" t="s">
        <v>27</v>
      </c>
      <c r="G68" s="24"/>
      <c r="H68" s="24"/>
      <c r="I68" s="24"/>
      <c r="J68" s="15">
        <f t="shared" si="11"/>
        <v>63.099999999999994</v>
      </c>
      <c r="K68" s="39"/>
    </row>
    <row r="69" spans="1:11" ht="38.25" x14ac:dyDescent="0.25">
      <c r="A69" s="140" t="s">
        <v>256</v>
      </c>
      <c r="B69" s="197">
        <v>3.0999999999999996</v>
      </c>
      <c r="C69" s="198">
        <v>14.8</v>
      </c>
      <c r="D69" s="198">
        <v>4.2</v>
      </c>
      <c r="E69" s="198">
        <v>12.3</v>
      </c>
      <c r="F69" s="80" t="s">
        <v>27</v>
      </c>
      <c r="G69" s="24"/>
      <c r="H69" s="24"/>
      <c r="I69" s="24"/>
      <c r="J69" s="15">
        <f t="shared" si="11"/>
        <v>34.4</v>
      </c>
      <c r="K69" s="39"/>
    </row>
    <row r="70" spans="1:11" ht="26.25" thickBot="1" x14ac:dyDescent="0.3">
      <c r="A70" s="193" t="s">
        <v>258</v>
      </c>
      <c r="B70" s="205">
        <v>0</v>
      </c>
      <c r="C70" s="200">
        <v>0</v>
      </c>
      <c r="D70" s="200">
        <v>8.3000000000000007</v>
      </c>
      <c r="E70" s="200">
        <v>52</v>
      </c>
      <c r="F70" s="174" t="s">
        <v>27</v>
      </c>
      <c r="G70" s="50"/>
      <c r="H70" s="69"/>
      <c r="I70" s="50"/>
      <c r="J70" s="203">
        <f t="shared" si="11"/>
        <v>60.3</v>
      </c>
      <c r="K70" s="38"/>
    </row>
  </sheetData>
  <mergeCells count="3">
    <mergeCell ref="B2:F2"/>
    <mergeCell ref="G2:K2"/>
    <mergeCell ref="A52:K5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1"/>
  <sheetViews>
    <sheetView showGridLines="0" view="pageLayout" zoomScaleNormal="100" workbookViewId="0">
      <selection activeCell="G9" sqref="G9:G13"/>
    </sheetView>
  </sheetViews>
  <sheetFormatPr defaultRowHeight="15" x14ac:dyDescent="0.25"/>
  <cols>
    <col min="1" max="1" width="14.7109375" customWidth="1"/>
    <col min="2" max="2" width="15.7109375" customWidth="1"/>
    <col min="3" max="3" width="12.140625" customWidth="1"/>
    <col min="4" max="4" width="16.7109375" customWidth="1"/>
    <col min="5" max="7" width="15.85546875" customWidth="1"/>
    <col min="8" max="8" width="40.7109375" customWidth="1"/>
    <col min="10" max="10" width="11" style="4" customWidth="1"/>
  </cols>
  <sheetData>
    <row r="1" spans="1:15" ht="17.45" customHeight="1" x14ac:dyDescent="0.25">
      <c r="A1" s="487" t="s">
        <v>278</v>
      </c>
      <c r="B1" s="487"/>
      <c r="C1" s="487"/>
      <c r="D1" s="487"/>
      <c r="E1" s="487"/>
      <c r="F1" s="487"/>
      <c r="G1" s="487"/>
      <c r="H1" s="487"/>
      <c r="I1" s="472"/>
      <c r="J1" s="473"/>
      <c r="K1" s="472"/>
      <c r="L1" s="472"/>
      <c r="M1" s="472"/>
      <c r="N1" s="472"/>
      <c r="O1" s="472"/>
    </row>
    <row r="2" spans="1:15" s="2" customFormat="1" ht="18" customHeight="1" x14ac:dyDescent="0.25">
      <c r="A2" s="487" t="s">
        <v>281</v>
      </c>
      <c r="B2" s="487"/>
      <c r="C2" s="487"/>
      <c r="D2" s="487"/>
      <c r="E2" s="487"/>
      <c r="F2" s="487"/>
      <c r="G2" s="487"/>
      <c r="H2" s="487"/>
      <c r="J2" s="5"/>
    </row>
    <row r="3" spans="1:15" s="2" customFormat="1" ht="18" customHeight="1" x14ac:dyDescent="0.25">
      <c r="A3" s="487" t="s">
        <v>282</v>
      </c>
      <c r="B3" s="487"/>
      <c r="C3" s="487"/>
      <c r="D3" s="487"/>
      <c r="E3" s="487"/>
      <c r="F3" s="487"/>
      <c r="G3" s="487"/>
      <c r="H3" s="487"/>
      <c r="J3" s="5"/>
    </row>
    <row r="4" spans="1:15" s="2" customFormat="1" ht="18.600000000000001" customHeight="1" x14ac:dyDescent="0.25">
      <c r="A4" s="487" t="s">
        <v>279</v>
      </c>
      <c r="B4" s="487"/>
      <c r="C4" s="487"/>
      <c r="D4" s="487"/>
      <c r="E4" s="487"/>
      <c r="F4" s="487"/>
      <c r="G4" s="487"/>
      <c r="H4" s="487"/>
      <c r="J4" s="5"/>
    </row>
    <row r="5" spans="1:15" s="2" customFormat="1" ht="8.4499999999999993" customHeight="1" x14ac:dyDescent="0.25">
      <c r="J5" s="5"/>
    </row>
    <row r="6" spans="1:15" ht="15" customHeight="1" x14ac:dyDescent="0.25">
      <c r="A6" s="498"/>
      <c r="B6" s="498"/>
      <c r="C6" s="498" t="s">
        <v>276</v>
      </c>
      <c r="D6" s="498"/>
      <c r="E6" s="498"/>
      <c r="F6" s="444"/>
      <c r="G6" s="444"/>
      <c r="H6" s="444"/>
    </row>
    <row r="7" spans="1:15" ht="38.25" x14ac:dyDescent="0.25">
      <c r="A7" s="444" t="s">
        <v>0</v>
      </c>
      <c r="B7" s="444" t="s">
        <v>1</v>
      </c>
      <c r="C7" s="445" t="s">
        <v>4</v>
      </c>
      <c r="D7" s="445" t="s">
        <v>6</v>
      </c>
      <c r="E7" s="446" t="s">
        <v>7</v>
      </c>
      <c r="F7" s="446" t="s">
        <v>104</v>
      </c>
      <c r="G7" s="446" t="s">
        <v>277</v>
      </c>
      <c r="H7" s="445" t="s">
        <v>2</v>
      </c>
    </row>
    <row r="8" spans="1:15" ht="15" customHeight="1" x14ac:dyDescent="0.25">
      <c r="A8" s="499" t="s">
        <v>31</v>
      </c>
      <c r="B8" s="500"/>
      <c r="C8" s="500"/>
      <c r="D8" s="500"/>
      <c r="E8" s="500"/>
      <c r="F8" s="500"/>
      <c r="G8" s="500"/>
      <c r="H8" s="501"/>
      <c r="K8" s="4"/>
    </row>
    <row r="9" spans="1:15" ht="15" customHeight="1" x14ac:dyDescent="0.25">
      <c r="A9" s="447"/>
      <c r="B9" s="448"/>
      <c r="C9" s="449"/>
      <c r="D9" s="450"/>
      <c r="E9" s="450"/>
      <c r="F9" s="451"/>
      <c r="G9" s="476"/>
      <c r="H9" s="449"/>
      <c r="K9" s="4"/>
    </row>
    <row r="10" spans="1:15" ht="15" customHeight="1" x14ac:dyDescent="0.25">
      <c r="A10" s="447"/>
      <c r="B10" s="448"/>
      <c r="C10" s="449"/>
      <c r="D10" s="450"/>
      <c r="E10" s="450"/>
      <c r="F10" s="451"/>
      <c r="G10" s="476"/>
      <c r="H10" s="449"/>
      <c r="K10" s="4"/>
    </row>
    <row r="11" spans="1:15" ht="15" customHeight="1" x14ac:dyDescent="0.25">
      <c r="A11" s="447"/>
      <c r="B11" s="448"/>
      <c r="C11" s="449"/>
      <c r="D11" s="450"/>
      <c r="E11" s="450"/>
      <c r="F11" s="451"/>
      <c r="G11" s="476"/>
      <c r="H11" s="449"/>
      <c r="K11" s="4"/>
    </row>
    <row r="12" spans="1:15" ht="15" customHeight="1" x14ac:dyDescent="0.25">
      <c r="A12" s="452"/>
      <c r="B12" s="448"/>
      <c r="C12" s="442"/>
      <c r="D12" s="442"/>
      <c r="E12" s="450"/>
      <c r="F12" s="451"/>
      <c r="G12" s="476"/>
      <c r="H12" s="449"/>
      <c r="K12" s="4"/>
    </row>
    <row r="13" spans="1:15" ht="15" customHeight="1" x14ac:dyDescent="0.25">
      <c r="A13" s="452"/>
      <c r="B13" s="448"/>
      <c r="C13" s="442"/>
      <c r="D13" s="442"/>
      <c r="E13" s="453"/>
      <c r="F13" s="451"/>
      <c r="G13" s="476"/>
      <c r="H13" s="449"/>
      <c r="K13" s="4"/>
    </row>
    <row r="14" spans="1:15" ht="15" customHeight="1" x14ac:dyDescent="0.25">
      <c r="A14" s="454" t="s">
        <v>103</v>
      </c>
      <c r="B14" s="455"/>
      <c r="C14" s="456">
        <f>SUM(C9:C11)</f>
        <v>0</v>
      </c>
      <c r="D14" s="457">
        <f>SUM(D9:D11)</f>
        <v>0</v>
      </c>
      <c r="E14" s="457">
        <f>SUM(E9:E11)</f>
        <v>0</v>
      </c>
      <c r="F14" s="457">
        <f>SUM(C14:E14)</f>
        <v>0</v>
      </c>
      <c r="G14" s="457"/>
      <c r="H14" s="458"/>
      <c r="K14" s="4"/>
    </row>
    <row r="15" spans="1:15" ht="15" customHeight="1" x14ac:dyDescent="0.25">
      <c r="A15" s="499" t="s">
        <v>32</v>
      </c>
      <c r="B15" s="500"/>
      <c r="C15" s="500"/>
      <c r="D15" s="500"/>
      <c r="E15" s="500"/>
      <c r="F15" s="500"/>
      <c r="G15" s="500"/>
      <c r="H15" s="501"/>
      <c r="K15" s="4"/>
    </row>
    <row r="16" spans="1:15" ht="16.5" customHeight="1" x14ac:dyDescent="0.25">
      <c r="A16" s="447"/>
      <c r="B16" s="448"/>
      <c r="C16" s="459"/>
      <c r="D16" s="450"/>
      <c r="E16" s="450"/>
      <c r="F16" s="451"/>
      <c r="G16" s="471"/>
      <c r="H16" s="449"/>
      <c r="K16" s="4"/>
    </row>
    <row r="17" spans="1:18" ht="16.5" customHeight="1" x14ac:dyDescent="0.25">
      <c r="A17" s="452"/>
      <c r="B17" s="448"/>
      <c r="C17" s="460"/>
      <c r="D17" s="450"/>
      <c r="E17" s="450"/>
      <c r="F17" s="451"/>
      <c r="G17" s="471"/>
      <c r="H17" s="449"/>
      <c r="K17" s="4"/>
    </row>
    <row r="18" spans="1:18" ht="16.5" customHeight="1" x14ac:dyDescent="0.25">
      <c r="A18" s="447"/>
      <c r="B18" s="448"/>
      <c r="C18" s="449"/>
      <c r="D18" s="450"/>
      <c r="E18" s="450"/>
      <c r="F18" s="451"/>
      <c r="G18" s="471"/>
      <c r="H18" s="449"/>
      <c r="K18" s="4"/>
    </row>
    <row r="19" spans="1:18" ht="16.5" customHeight="1" x14ac:dyDescent="0.25">
      <c r="A19" s="447"/>
      <c r="B19" s="448"/>
      <c r="C19" s="449"/>
      <c r="D19" s="450"/>
      <c r="E19" s="450"/>
      <c r="F19" s="451"/>
      <c r="G19" s="471"/>
      <c r="H19" s="449"/>
      <c r="K19" s="4"/>
    </row>
    <row r="20" spans="1:18" ht="16.5" customHeight="1" x14ac:dyDescent="0.25">
      <c r="A20" s="454" t="s">
        <v>103</v>
      </c>
      <c r="B20" s="461"/>
      <c r="C20" s="462">
        <f>SUM(C16:C18)</f>
        <v>0</v>
      </c>
      <c r="D20" s="462">
        <f>SUM(D16:D18)</f>
        <v>0</v>
      </c>
      <c r="E20" s="462">
        <f>SUM(E16:E18)</f>
        <v>0</v>
      </c>
      <c r="F20" s="462">
        <f>SUM(C20:E20)</f>
        <v>0</v>
      </c>
      <c r="G20" s="462"/>
      <c r="H20" s="461"/>
      <c r="K20" s="4"/>
    </row>
    <row r="21" spans="1:18" ht="16.5" customHeight="1" x14ac:dyDescent="0.25">
      <c r="A21" s="499" t="s">
        <v>33</v>
      </c>
      <c r="B21" s="500"/>
      <c r="C21" s="500"/>
      <c r="D21" s="500"/>
      <c r="E21" s="500"/>
      <c r="F21" s="500"/>
      <c r="G21" s="500"/>
      <c r="H21" s="501"/>
      <c r="K21" s="4"/>
    </row>
    <row r="22" spans="1:18" ht="16.5" customHeight="1" x14ac:dyDescent="0.25">
      <c r="A22" s="447"/>
      <c r="B22" s="448"/>
      <c r="C22" s="449"/>
      <c r="D22" s="450"/>
      <c r="E22" s="450"/>
      <c r="F22" s="451"/>
      <c r="G22" s="471"/>
      <c r="H22" s="442"/>
      <c r="K22" s="4"/>
    </row>
    <row r="23" spans="1:18" x14ac:dyDescent="0.25">
      <c r="A23" s="463"/>
      <c r="B23" s="448"/>
      <c r="C23" s="449"/>
      <c r="D23" s="459"/>
      <c r="E23" s="450"/>
      <c r="F23" s="451"/>
      <c r="G23" s="471"/>
      <c r="H23" s="449"/>
      <c r="K23" s="4"/>
    </row>
    <row r="24" spans="1:18" ht="15" customHeight="1" x14ac:dyDescent="0.25">
      <c r="A24" s="447"/>
      <c r="B24" s="448"/>
      <c r="C24" s="449"/>
      <c r="D24" s="450"/>
      <c r="E24" s="450"/>
      <c r="F24" s="451"/>
      <c r="G24" s="471"/>
      <c r="H24" s="449"/>
      <c r="K24" s="4"/>
    </row>
    <row r="25" spans="1:18" x14ac:dyDescent="0.25">
      <c r="A25" s="454" t="s">
        <v>103</v>
      </c>
      <c r="B25" s="455"/>
      <c r="C25" s="456">
        <f>SUM(C22:C23)</f>
        <v>0</v>
      </c>
      <c r="D25" s="457">
        <f>SUM(D22:D23)</f>
        <v>0</v>
      </c>
      <c r="E25" s="457">
        <f>SUM(E22:E23)</f>
        <v>0</v>
      </c>
      <c r="F25" s="457">
        <f>SUM(C25:E25)</f>
        <v>0</v>
      </c>
      <c r="G25" s="457"/>
      <c r="H25" s="458"/>
      <c r="K25" s="4"/>
    </row>
    <row r="26" spans="1:18" ht="29.45" customHeight="1" x14ac:dyDescent="0.25">
      <c r="A26" s="464"/>
      <c r="B26" s="464" t="s">
        <v>3</v>
      </c>
      <c r="C26" s="465">
        <f>SUM(C9:C11,C16:C18,C22:C23)</f>
        <v>0</v>
      </c>
      <c r="D26" s="466">
        <f>SUM(D9:D11,D16:D18,D22:D23)</f>
        <v>0</v>
      </c>
      <c r="E26" s="465">
        <f>SUM(E9:E11,E16:E18,E22:E23)</f>
        <v>0</v>
      </c>
      <c r="F26" s="465">
        <f>SUM(C26:E26)</f>
        <v>0</v>
      </c>
      <c r="G26" s="465"/>
      <c r="H26" s="443"/>
      <c r="J26" s="11"/>
    </row>
    <row r="27" spans="1:18" ht="5.45" customHeight="1" x14ac:dyDescent="0.25">
      <c r="A27" s="502"/>
      <c r="B27" s="503"/>
      <c r="C27" s="503"/>
      <c r="D27" s="503"/>
      <c r="E27" s="503"/>
      <c r="F27" s="503"/>
      <c r="G27" s="503"/>
      <c r="H27" s="503"/>
    </row>
    <row r="28" spans="1:18" x14ac:dyDescent="0.25">
      <c r="A28" s="495" t="s">
        <v>271</v>
      </c>
      <c r="B28" s="496"/>
      <c r="C28" s="496"/>
      <c r="D28" s="496"/>
      <c r="E28" s="496"/>
      <c r="F28" s="497"/>
      <c r="G28" s="467"/>
      <c r="H28" s="6">
        <f>SUM(F14)</f>
        <v>0</v>
      </c>
    </row>
    <row r="29" spans="1:18" ht="15" customHeight="1" x14ac:dyDescent="0.25">
      <c r="A29" s="488" t="s">
        <v>111</v>
      </c>
      <c r="B29" s="489"/>
      <c r="C29" s="489"/>
      <c r="D29" s="489"/>
      <c r="E29" s="489"/>
      <c r="F29" s="468"/>
      <c r="G29" s="468"/>
      <c r="H29" s="7">
        <f>SUM(F25,F20)</f>
        <v>0</v>
      </c>
    </row>
    <row r="30" spans="1:18" ht="15" customHeight="1" x14ac:dyDescent="0.25">
      <c r="A30" s="488" t="s">
        <v>272</v>
      </c>
      <c r="B30" s="489"/>
      <c r="C30" s="489"/>
      <c r="D30" s="489"/>
      <c r="E30" s="489"/>
      <c r="F30" s="468"/>
      <c r="G30" s="468"/>
      <c r="H30" s="6">
        <f>SUM(F26)</f>
        <v>0</v>
      </c>
    </row>
    <row r="31" spans="1:18" ht="15" customHeight="1" x14ac:dyDescent="0.25">
      <c r="A31" s="488" t="s">
        <v>273</v>
      </c>
      <c r="B31" s="489"/>
      <c r="C31" s="489"/>
      <c r="D31" s="489"/>
      <c r="E31" s="489"/>
      <c r="F31" s="468"/>
      <c r="G31" s="468"/>
      <c r="H31" s="8" t="e">
        <f>H28/H30</f>
        <v>#DIV/0!</v>
      </c>
    </row>
    <row r="32" spans="1:18" ht="15" customHeight="1" x14ac:dyDescent="0.25">
      <c r="A32" s="495" t="s">
        <v>274</v>
      </c>
      <c r="B32" s="496"/>
      <c r="C32" s="496"/>
      <c r="D32" s="496"/>
      <c r="E32" s="496"/>
      <c r="F32" s="497"/>
      <c r="G32" s="467"/>
      <c r="H32" s="6" t="e">
        <f>'1b Cost Estimate Blank Form'!H28/#REF!</f>
        <v>#REF!</v>
      </c>
      <c r="I32" s="1"/>
      <c r="J32" s="5"/>
      <c r="K32" s="2"/>
      <c r="L32" s="2"/>
      <c r="M32" s="2"/>
      <c r="N32" s="2"/>
      <c r="O32" s="2"/>
      <c r="P32" s="2"/>
      <c r="Q32" s="2"/>
      <c r="R32" s="2"/>
    </row>
    <row r="33" spans="1:18" ht="15" customHeight="1" x14ac:dyDescent="0.25">
      <c r="A33" s="488" t="s">
        <v>275</v>
      </c>
      <c r="B33" s="489"/>
      <c r="C33" s="489"/>
      <c r="D33" s="489"/>
      <c r="E33" s="489"/>
      <c r="F33" s="490"/>
      <c r="G33" s="469"/>
      <c r="H33" s="6" t="e">
        <f>'1b Cost Estimate Blank Form'!H28/#REF!</f>
        <v>#REF!</v>
      </c>
      <c r="I33" s="1"/>
      <c r="J33" s="5"/>
      <c r="K33" s="2"/>
      <c r="L33" s="2"/>
      <c r="M33" s="2"/>
      <c r="N33" s="2"/>
      <c r="O33" s="2"/>
      <c r="P33" s="2"/>
      <c r="Q33" s="2"/>
      <c r="R33" s="2"/>
    </row>
    <row r="34" spans="1:18" ht="27" customHeight="1" x14ac:dyDescent="0.25">
      <c r="A34" s="491" t="s">
        <v>112</v>
      </c>
      <c r="B34" s="491"/>
      <c r="C34" s="491"/>
      <c r="D34" s="491"/>
      <c r="E34" s="491"/>
      <c r="F34" s="491"/>
      <c r="G34" s="470"/>
      <c r="H34" s="6" t="e">
        <f>'1b Cost Estimate Blank Form'!H28/#REF!</f>
        <v>#REF!</v>
      </c>
      <c r="I34" s="13"/>
      <c r="J34" s="5"/>
      <c r="K34" s="2"/>
      <c r="L34" s="2"/>
      <c r="M34" s="2"/>
      <c r="N34" s="2"/>
      <c r="O34" s="2"/>
      <c r="P34" s="2"/>
      <c r="Q34" s="2"/>
      <c r="R34" s="2"/>
    </row>
    <row r="36" spans="1:18" ht="10.9" customHeight="1" x14ac:dyDescent="0.25">
      <c r="A36" s="492" t="s">
        <v>5</v>
      </c>
      <c r="B36" s="492"/>
      <c r="C36" s="492"/>
      <c r="D36" s="492"/>
      <c r="E36" s="492"/>
      <c r="F36" s="492"/>
      <c r="G36" s="492"/>
      <c r="H36" s="492"/>
    </row>
    <row r="37" spans="1:18" ht="10.9" customHeight="1" x14ac:dyDescent="0.25">
      <c r="A37" s="12"/>
      <c r="B37" s="12"/>
      <c r="C37" s="12"/>
      <c r="D37" s="12"/>
      <c r="E37" s="12"/>
      <c r="F37" s="12"/>
      <c r="G37" s="70"/>
      <c r="H37" s="12"/>
    </row>
    <row r="38" spans="1:18" ht="10.9" customHeight="1" x14ac:dyDescent="0.25">
      <c r="A38" s="493"/>
      <c r="B38" s="493"/>
      <c r="C38" s="493"/>
      <c r="D38" s="493"/>
      <c r="E38" s="493"/>
      <c r="F38" s="493"/>
      <c r="G38" s="493"/>
      <c r="H38" s="493"/>
    </row>
    <row r="39" spans="1:18" ht="11.45" customHeight="1" x14ac:dyDescent="0.25">
      <c r="A39" s="10"/>
      <c r="B39" s="9"/>
      <c r="C39" s="9"/>
      <c r="D39" s="9"/>
      <c r="E39" s="9"/>
      <c r="F39" s="9"/>
      <c r="G39" s="9"/>
      <c r="H39" s="9"/>
    </row>
    <row r="40" spans="1:18" ht="15" customHeight="1" x14ac:dyDescent="0.25">
      <c r="A40" s="494"/>
      <c r="B40" s="494"/>
      <c r="C40" s="494"/>
      <c r="D40" s="494"/>
      <c r="E40" s="494"/>
      <c r="F40" s="494"/>
      <c r="G40" s="494"/>
      <c r="H40" s="494"/>
    </row>
    <row r="41" spans="1:18" x14ac:dyDescent="0.25">
      <c r="A41" s="494"/>
      <c r="B41" s="494"/>
      <c r="C41" s="494"/>
      <c r="D41" s="494"/>
      <c r="E41" s="494"/>
      <c r="F41" s="494"/>
      <c r="G41" s="494"/>
      <c r="H41" s="494"/>
    </row>
  </sheetData>
  <mergeCells count="20">
    <mergeCell ref="A36:H36"/>
    <mergeCell ref="A38:H38"/>
    <mergeCell ref="A40:H41"/>
    <mergeCell ref="A32:F32"/>
    <mergeCell ref="A2:H2"/>
    <mergeCell ref="A6:B6"/>
    <mergeCell ref="C6:E6"/>
    <mergeCell ref="A8:H8"/>
    <mergeCell ref="A15:H15"/>
    <mergeCell ref="A21:H21"/>
    <mergeCell ref="A27:H27"/>
    <mergeCell ref="A28:F28"/>
    <mergeCell ref="A29:E29"/>
    <mergeCell ref="A30:E30"/>
    <mergeCell ref="A31:E31"/>
    <mergeCell ref="A1:H1"/>
    <mergeCell ref="A3:H3"/>
    <mergeCell ref="A4:H4"/>
    <mergeCell ref="A33:F33"/>
    <mergeCell ref="A34:F34"/>
  </mergeCells>
  <pageMargins left="0.55000000000000004" right="0.5" top="0.63200000000000001" bottom="0.4" header="0.3" footer="0.1"/>
  <pageSetup paperSize="17" orientation="landscape" r:id="rId1"/>
  <headerFooter>
    <oddHeader>&amp;L&amp;"-,Bold"&amp;14Table 1b Cost Estimate Table</oddHeader>
    <oddFooter>&amp;L&amp;K00-049Version 1.1 20190410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view="pageLayout" zoomScaleNormal="100" workbookViewId="0">
      <selection activeCell="L21" sqref="L21"/>
    </sheetView>
  </sheetViews>
  <sheetFormatPr defaultRowHeight="15" x14ac:dyDescent="0.25"/>
  <cols>
    <col min="1" max="1" width="14.7109375" customWidth="1"/>
    <col min="2" max="2" width="15.7109375" customWidth="1"/>
    <col min="3" max="3" width="12.140625" customWidth="1"/>
    <col min="4" max="4" width="16.7109375" customWidth="1"/>
    <col min="5" max="7" width="15.85546875" customWidth="1"/>
    <col min="8" max="8" width="40.7109375" customWidth="1"/>
    <col min="10" max="10" width="11" style="4" customWidth="1"/>
  </cols>
  <sheetData>
    <row r="1" spans="1:15" ht="17.45" customHeight="1" x14ac:dyDescent="0.25">
      <c r="A1" s="487" t="s">
        <v>278</v>
      </c>
      <c r="B1" s="487"/>
      <c r="C1" s="487"/>
      <c r="D1" s="487"/>
      <c r="E1" s="487"/>
      <c r="F1" s="487"/>
      <c r="G1" s="487"/>
      <c r="H1" s="487"/>
      <c r="I1" s="472"/>
      <c r="J1" s="473"/>
      <c r="K1" s="472"/>
      <c r="L1" s="472"/>
      <c r="M1" s="472"/>
      <c r="N1" s="472"/>
      <c r="O1" s="472"/>
    </row>
    <row r="2" spans="1:15" s="2" customFormat="1" ht="18" customHeight="1" x14ac:dyDescent="0.25">
      <c r="A2" s="487" t="s">
        <v>281</v>
      </c>
      <c r="B2" s="487"/>
      <c r="C2" s="487"/>
      <c r="D2" s="487"/>
      <c r="E2" s="487"/>
      <c r="F2" s="487"/>
      <c r="G2" s="487"/>
      <c r="H2" s="487"/>
      <c r="J2" s="5"/>
    </row>
    <row r="3" spans="1:15" s="2" customFormat="1" ht="18" customHeight="1" x14ac:dyDescent="0.25">
      <c r="A3" s="487" t="s">
        <v>280</v>
      </c>
      <c r="B3" s="487"/>
      <c r="C3" s="487"/>
      <c r="D3" s="487"/>
      <c r="E3" s="487"/>
      <c r="F3" s="487"/>
      <c r="G3" s="487"/>
      <c r="H3" s="487"/>
      <c r="J3" s="5"/>
    </row>
    <row r="4" spans="1:15" s="2" customFormat="1" ht="18.600000000000001" customHeight="1" x14ac:dyDescent="0.25">
      <c r="A4" s="487" t="s">
        <v>279</v>
      </c>
      <c r="B4" s="487"/>
      <c r="C4" s="487"/>
      <c r="D4" s="487"/>
      <c r="E4" s="487"/>
      <c r="F4" s="487"/>
      <c r="G4" s="487"/>
      <c r="H4" s="487"/>
      <c r="J4" s="5"/>
    </row>
    <row r="5" spans="1:15" s="2" customFormat="1" ht="8.4499999999999993" customHeight="1" x14ac:dyDescent="0.25">
      <c r="J5" s="5"/>
    </row>
    <row r="6" spans="1:15" ht="15" customHeight="1" x14ac:dyDescent="0.25">
      <c r="A6" s="498"/>
      <c r="B6" s="498"/>
      <c r="C6" s="498" t="s">
        <v>276</v>
      </c>
      <c r="D6" s="498"/>
      <c r="E6" s="498"/>
      <c r="F6" s="444"/>
      <c r="G6" s="444"/>
      <c r="H6" s="444"/>
    </row>
    <row r="7" spans="1:15" ht="38.25" x14ac:dyDescent="0.25">
      <c r="A7" s="444" t="s">
        <v>0</v>
      </c>
      <c r="B7" s="444" t="s">
        <v>1</v>
      </c>
      <c r="C7" s="445" t="s">
        <v>4</v>
      </c>
      <c r="D7" s="445" t="s">
        <v>6</v>
      </c>
      <c r="E7" s="446" t="s">
        <v>7</v>
      </c>
      <c r="F7" s="446" t="s">
        <v>104</v>
      </c>
      <c r="G7" s="446" t="s">
        <v>277</v>
      </c>
      <c r="H7" s="445" t="s">
        <v>2</v>
      </c>
    </row>
    <row r="8" spans="1:15" ht="15" customHeight="1" x14ac:dyDescent="0.25">
      <c r="A8" s="499" t="s">
        <v>31</v>
      </c>
      <c r="B8" s="500"/>
      <c r="C8" s="500"/>
      <c r="D8" s="500"/>
      <c r="E8" s="500"/>
      <c r="F8" s="500"/>
      <c r="G8" s="500"/>
      <c r="H8" s="501"/>
      <c r="K8" s="4"/>
    </row>
    <row r="9" spans="1:15" ht="15" customHeight="1" x14ac:dyDescent="0.25">
      <c r="A9" s="447" t="s">
        <v>10</v>
      </c>
      <c r="B9" s="448" t="s">
        <v>11</v>
      </c>
      <c r="C9" s="449"/>
      <c r="D9" s="450"/>
      <c r="E9" s="450">
        <v>385500</v>
      </c>
      <c r="F9" s="451"/>
      <c r="G9" s="474">
        <v>43672</v>
      </c>
      <c r="H9" s="449"/>
      <c r="K9" s="4"/>
    </row>
    <row r="10" spans="1:15" ht="15" customHeight="1" x14ac:dyDescent="0.25">
      <c r="A10" s="447" t="s">
        <v>8</v>
      </c>
      <c r="B10" s="448" t="s">
        <v>11</v>
      </c>
      <c r="C10" s="449"/>
      <c r="D10" s="450"/>
      <c r="E10" s="450">
        <v>282600</v>
      </c>
      <c r="F10" s="451"/>
      <c r="G10" s="474">
        <v>43672</v>
      </c>
      <c r="H10" s="449"/>
      <c r="K10" s="4"/>
    </row>
    <row r="11" spans="1:15" ht="15" customHeight="1" x14ac:dyDescent="0.25">
      <c r="A11" s="447" t="s">
        <v>9</v>
      </c>
      <c r="B11" s="448" t="s">
        <v>11</v>
      </c>
      <c r="C11" s="449"/>
      <c r="D11" s="450"/>
      <c r="E11" s="450">
        <v>379200</v>
      </c>
      <c r="F11" s="451"/>
      <c r="G11" s="474">
        <v>43700</v>
      </c>
      <c r="H11" s="449"/>
      <c r="K11" s="4"/>
    </row>
    <row r="12" spans="1:15" ht="15" customHeight="1" x14ac:dyDescent="0.25">
      <c r="A12" s="452" t="s">
        <v>106</v>
      </c>
      <c r="B12" s="448" t="s">
        <v>11</v>
      </c>
      <c r="C12" s="442"/>
      <c r="D12" s="442"/>
      <c r="E12" s="450">
        <v>342600</v>
      </c>
      <c r="F12" s="451"/>
      <c r="G12" s="474">
        <v>43700</v>
      </c>
      <c r="H12" s="449"/>
      <c r="K12" s="4"/>
    </row>
    <row r="13" spans="1:15" ht="15" customHeight="1" x14ac:dyDescent="0.25">
      <c r="A13" s="452" t="s">
        <v>105</v>
      </c>
      <c r="B13" s="448" t="s">
        <v>11</v>
      </c>
      <c r="C13" s="442"/>
      <c r="D13" s="442"/>
      <c r="E13" s="453">
        <v>0</v>
      </c>
      <c r="F13" s="451"/>
      <c r="G13" s="474"/>
      <c r="H13" s="449" t="s">
        <v>110</v>
      </c>
      <c r="K13" s="4"/>
    </row>
    <row r="14" spans="1:15" ht="15" customHeight="1" x14ac:dyDescent="0.25">
      <c r="A14" s="454" t="s">
        <v>103</v>
      </c>
      <c r="B14" s="455"/>
      <c r="C14" s="456">
        <f>SUM(C9:C11)</f>
        <v>0</v>
      </c>
      <c r="D14" s="457">
        <f>SUM(D9:D11)</f>
        <v>0</v>
      </c>
      <c r="E14" s="457">
        <f>SUM(E9:E13)</f>
        <v>1389900</v>
      </c>
      <c r="F14" s="457">
        <f>SUM(C14:E14)</f>
        <v>1389900</v>
      </c>
      <c r="G14" s="457"/>
      <c r="H14" s="458"/>
      <c r="K14" s="4"/>
    </row>
    <row r="15" spans="1:15" ht="15" customHeight="1" x14ac:dyDescent="0.25">
      <c r="A15" s="499" t="s">
        <v>32</v>
      </c>
      <c r="B15" s="500"/>
      <c r="C15" s="500"/>
      <c r="D15" s="500"/>
      <c r="E15" s="500"/>
      <c r="F15" s="500"/>
      <c r="G15" s="500"/>
      <c r="H15" s="501"/>
      <c r="K15" s="4"/>
    </row>
    <row r="16" spans="1:15" ht="16.5" customHeight="1" x14ac:dyDescent="0.25">
      <c r="A16" s="447" t="s">
        <v>9</v>
      </c>
      <c r="B16" s="448" t="s">
        <v>11</v>
      </c>
      <c r="C16" s="459">
        <v>357566</v>
      </c>
      <c r="D16" s="450"/>
      <c r="E16" s="450"/>
      <c r="F16" s="451"/>
      <c r="G16" s="471"/>
      <c r="H16" s="449"/>
      <c r="K16" s="4"/>
    </row>
    <row r="17" spans="1:18" ht="16.5" customHeight="1" x14ac:dyDescent="0.25">
      <c r="A17" s="452"/>
      <c r="B17" s="448"/>
      <c r="C17" s="460"/>
      <c r="D17" s="450"/>
      <c r="E17" s="450"/>
      <c r="F17" s="451"/>
      <c r="G17" s="471"/>
      <c r="H17" s="449"/>
      <c r="K17" s="4"/>
    </row>
    <row r="18" spans="1:18" ht="16.5" customHeight="1" x14ac:dyDescent="0.25">
      <c r="A18" s="447"/>
      <c r="B18" s="448"/>
      <c r="C18" s="449"/>
      <c r="D18" s="450"/>
      <c r="E18" s="450"/>
      <c r="F18" s="451"/>
      <c r="G18" s="471"/>
      <c r="H18" s="449"/>
      <c r="K18" s="4"/>
    </row>
    <row r="19" spans="1:18" ht="16.5" customHeight="1" x14ac:dyDescent="0.25">
      <c r="A19" s="447"/>
      <c r="B19" s="448"/>
      <c r="C19" s="449"/>
      <c r="D19" s="450"/>
      <c r="E19" s="450"/>
      <c r="F19" s="451"/>
      <c r="G19" s="471"/>
      <c r="H19" s="449"/>
      <c r="K19" s="4"/>
    </row>
    <row r="20" spans="1:18" ht="16.5" customHeight="1" x14ac:dyDescent="0.25">
      <c r="A20" s="454" t="s">
        <v>103</v>
      </c>
      <c r="B20" s="461"/>
      <c r="C20" s="462">
        <f>SUM(C16:C18)</f>
        <v>357566</v>
      </c>
      <c r="D20" s="462">
        <f>SUM(D16:D18)</f>
        <v>0</v>
      </c>
      <c r="E20" s="462">
        <f>SUM(E16:E18)</f>
        <v>0</v>
      </c>
      <c r="F20" s="462">
        <f>SUM(C20:E20)</f>
        <v>357566</v>
      </c>
      <c r="G20" s="462"/>
      <c r="H20" s="461"/>
      <c r="K20" s="4"/>
    </row>
    <row r="21" spans="1:18" ht="16.5" customHeight="1" x14ac:dyDescent="0.25">
      <c r="A21" s="499" t="s">
        <v>33</v>
      </c>
      <c r="B21" s="500"/>
      <c r="C21" s="500"/>
      <c r="D21" s="500"/>
      <c r="E21" s="500"/>
      <c r="F21" s="500"/>
      <c r="G21" s="500"/>
      <c r="H21" s="501"/>
      <c r="K21" s="4"/>
    </row>
    <row r="22" spans="1:18" ht="16.5" customHeight="1" x14ac:dyDescent="0.25">
      <c r="A22" s="447" t="s">
        <v>107</v>
      </c>
      <c r="B22" s="448"/>
      <c r="C22" s="449"/>
      <c r="D22" s="450">
        <v>172548</v>
      </c>
      <c r="E22" s="450"/>
      <c r="F22" s="451"/>
      <c r="G22" s="471"/>
      <c r="H22" s="442"/>
      <c r="K22" s="4"/>
    </row>
    <row r="23" spans="1:18" ht="25.5" x14ac:dyDescent="0.25">
      <c r="A23" s="463" t="s">
        <v>108</v>
      </c>
      <c r="B23" s="448"/>
      <c r="C23" s="449"/>
      <c r="D23" s="459">
        <v>291664</v>
      </c>
      <c r="E23" s="450"/>
      <c r="F23" s="451"/>
      <c r="G23" s="471"/>
      <c r="H23" s="449" t="s">
        <v>109</v>
      </c>
      <c r="K23" s="4"/>
    </row>
    <row r="24" spans="1:18" ht="15" customHeight="1" x14ac:dyDescent="0.25">
      <c r="A24" s="447"/>
      <c r="B24" s="448"/>
      <c r="C24" s="449"/>
      <c r="D24" s="450"/>
      <c r="E24" s="450"/>
      <c r="F24" s="451"/>
      <c r="G24" s="471"/>
      <c r="H24" s="449"/>
      <c r="K24" s="4"/>
    </row>
    <row r="25" spans="1:18" x14ac:dyDescent="0.25">
      <c r="A25" s="454" t="s">
        <v>103</v>
      </c>
      <c r="B25" s="455"/>
      <c r="C25" s="456">
        <f>SUM(C22:C23)</f>
        <v>0</v>
      </c>
      <c r="D25" s="457">
        <f>SUM(D22:D23)</f>
        <v>464212</v>
      </c>
      <c r="E25" s="457">
        <f>SUM(E22:E23)</f>
        <v>0</v>
      </c>
      <c r="F25" s="457">
        <f>SUM(C25:E25)</f>
        <v>464212</v>
      </c>
      <c r="G25" s="457"/>
      <c r="H25" s="458"/>
      <c r="K25" s="4"/>
    </row>
    <row r="26" spans="1:18" ht="29.45" customHeight="1" x14ac:dyDescent="0.25">
      <c r="A26" s="464"/>
      <c r="B26" s="464" t="s">
        <v>3</v>
      </c>
      <c r="C26" s="465">
        <f>SUM(C9:C11,C16:C18,C22:C23)</f>
        <v>357566</v>
      </c>
      <c r="D26" s="466">
        <f>SUM(D9:D11,D16:D18,D22:D23)</f>
        <v>464212</v>
      </c>
      <c r="E26" s="465">
        <f>SUM(E9:E13,E16:E18,E22:E23)</f>
        <v>1389900</v>
      </c>
      <c r="F26" s="465">
        <f>SUM(C26:E26)</f>
        <v>2211678</v>
      </c>
      <c r="G26" s="465"/>
      <c r="H26" s="443"/>
      <c r="J26" s="11"/>
    </row>
    <row r="27" spans="1:18" ht="5.45" customHeight="1" x14ac:dyDescent="0.25">
      <c r="A27" s="502"/>
      <c r="B27" s="503"/>
      <c r="C27" s="503"/>
      <c r="D27" s="503"/>
      <c r="E27" s="503"/>
      <c r="F27" s="503"/>
      <c r="G27" s="503"/>
      <c r="H27" s="503"/>
    </row>
    <row r="28" spans="1:18" x14ac:dyDescent="0.25">
      <c r="A28" s="495" t="s">
        <v>271</v>
      </c>
      <c r="B28" s="496"/>
      <c r="C28" s="496"/>
      <c r="D28" s="496"/>
      <c r="E28" s="496"/>
      <c r="F28" s="497"/>
      <c r="G28" s="467"/>
      <c r="H28" s="6">
        <f>SUM(F14)</f>
        <v>1389900</v>
      </c>
    </row>
    <row r="29" spans="1:18" ht="15" customHeight="1" x14ac:dyDescent="0.25">
      <c r="A29" s="488" t="s">
        <v>111</v>
      </c>
      <c r="B29" s="489"/>
      <c r="C29" s="489"/>
      <c r="D29" s="489"/>
      <c r="E29" s="489"/>
      <c r="F29" s="468"/>
      <c r="G29" s="468"/>
      <c r="H29" s="7">
        <f>SUM(F25,F20)</f>
        <v>821778</v>
      </c>
    </row>
    <row r="30" spans="1:18" ht="15" customHeight="1" x14ac:dyDescent="0.25">
      <c r="A30" s="488" t="s">
        <v>272</v>
      </c>
      <c r="B30" s="489"/>
      <c r="C30" s="489"/>
      <c r="D30" s="489"/>
      <c r="E30" s="489"/>
      <c r="F30" s="468"/>
      <c r="G30" s="468"/>
      <c r="H30" s="6">
        <f>SUM(F26)</f>
        <v>2211678</v>
      </c>
    </row>
    <row r="31" spans="1:18" ht="15" customHeight="1" x14ac:dyDescent="0.25">
      <c r="A31" s="488" t="s">
        <v>273</v>
      </c>
      <c r="B31" s="489"/>
      <c r="C31" s="489"/>
      <c r="D31" s="489"/>
      <c r="E31" s="489"/>
      <c r="F31" s="468"/>
      <c r="G31" s="468"/>
      <c r="H31" s="8">
        <f>H28/H30</f>
        <v>0.62843687010496108</v>
      </c>
    </row>
    <row r="32" spans="1:18" ht="15" customHeight="1" x14ac:dyDescent="0.25">
      <c r="A32" s="495" t="s">
        <v>274</v>
      </c>
      <c r="B32" s="496"/>
      <c r="C32" s="496"/>
      <c r="D32" s="496"/>
      <c r="E32" s="496"/>
      <c r="F32" s="497"/>
      <c r="G32" s="467"/>
      <c r="H32" s="6" t="e">
        <f>'1b Cost Estimate Blank Form'!H28/#REF!</f>
        <v>#REF!</v>
      </c>
      <c r="I32" s="1"/>
      <c r="J32" s="5"/>
      <c r="K32" s="2"/>
      <c r="L32" s="2"/>
      <c r="M32" s="2"/>
      <c r="N32" s="2"/>
      <c r="O32" s="2"/>
      <c r="P32" s="2"/>
      <c r="Q32" s="2"/>
      <c r="R32" s="2"/>
    </row>
    <row r="33" spans="1:18" ht="15" customHeight="1" x14ac:dyDescent="0.25">
      <c r="A33" s="488" t="s">
        <v>275</v>
      </c>
      <c r="B33" s="489"/>
      <c r="C33" s="489"/>
      <c r="D33" s="489"/>
      <c r="E33" s="489"/>
      <c r="F33" s="490"/>
      <c r="G33" s="469"/>
      <c r="H33" s="6" t="e">
        <f>'1b Cost Estimate Blank Form'!H28/#REF!</f>
        <v>#REF!</v>
      </c>
      <c r="I33" s="1"/>
      <c r="J33" s="5"/>
      <c r="K33" s="2"/>
      <c r="L33" s="2"/>
      <c r="M33" s="2"/>
      <c r="N33" s="2"/>
      <c r="O33" s="2"/>
      <c r="P33" s="2"/>
      <c r="Q33" s="2"/>
      <c r="R33" s="2"/>
    </row>
    <row r="34" spans="1:18" ht="27" customHeight="1" x14ac:dyDescent="0.25">
      <c r="A34" s="491" t="s">
        <v>112</v>
      </c>
      <c r="B34" s="491"/>
      <c r="C34" s="491"/>
      <c r="D34" s="491"/>
      <c r="E34" s="491"/>
      <c r="F34" s="491"/>
      <c r="G34" s="470"/>
      <c r="H34" s="6" t="e">
        <f>'1b Cost Estimate Blank Form'!H28/#REF!</f>
        <v>#REF!</v>
      </c>
      <c r="I34" s="13"/>
      <c r="J34" s="5"/>
      <c r="K34" s="2"/>
      <c r="L34" s="2"/>
      <c r="M34" s="2"/>
      <c r="N34" s="2"/>
      <c r="O34" s="2"/>
      <c r="P34" s="2"/>
      <c r="Q34" s="2"/>
      <c r="R34" s="2"/>
    </row>
    <row r="36" spans="1:18" ht="10.9" customHeight="1" x14ac:dyDescent="0.25">
      <c r="A36" s="492"/>
      <c r="B36" s="492"/>
      <c r="C36" s="492"/>
      <c r="D36" s="492"/>
      <c r="E36" s="492"/>
      <c r="F36" s="492"/>
      <c r="G36" s="492"/>
      <c r="H36" s="492"/>
    </row>
    <row r="37" spans="1:18" ht="10.9" customHeight="1" x14ac:dyDescent="0.25">
      <c r="A37" s="70"/>
      <c r="B37" s="70"/>
      <c r="C37" s="70"/>
      <c r="D37" s="70"/>
      <c r="E37" s="70"/>
      <c r="F37" s="70"/>
      <c r="G37" s="70"/>
      <c r="H37" s="70"/>
    </row>
    <row r="38" spans="1:18" ht="10.9" customHeight="1" x14ac:dyDescent="0.25">
      <c r="A38" s="493"/>
      <c r="B38" s="493"/>
      <c r="C38" s="493"/>
      <c r="D38" s="493"/>
      <c r="E38" s="493"/>
      <c r="F38" s="493"/>
      <c r="G38" s="493"/>
      <c r="H38" s="493"/>
    </row>
    <row r="39" spans="1:18" ht="11.45" customHeight="1" x14ac:dyDescent="0.25">
      <c r="A39" s="10"/>
      <c r="B39" s="9"/>
      <c r="C39" s="9"/>
      <c r="D39" s="9"/>
      <c r="E39" s="9"/>
      <c r="F39" s="9"/>
      <c r="G39" s="9"/>
      <c r="H39" s="9"/>
    </row>
    <row r="40" spans="1:18" ht="15" customHeight="1" x14ac:dyDescent="0.25">
      <c r="A40" s="494"/>
      <c r="B40" s="494"/>
      <c r="C40" s="494"/>
      <c r="D40" s="494"/>
      <c r="E40" s="494"/>
      <c r="F40" s="494"/>
      <c r="G40" s="494"/>
      <c r="H40" s="494"/>
    </row>
    <row r="41" spans="1:18" x14ac:dyDescent="0.25">
      <c r="A41" s="494"/>
      <c r="B41" s="494"/>
      <c r="C41" s="494"/>
      <c r="D41" s="494"/>
      <c r="E41" s="494"/>
      <c r="F41" s="494"/>
      <c r="G41" s="494"/>
      <c r="H41" s="494"/>
    </row>
  </sheetData>
  <mergeCells count="20">
    <mergeCell ref="A29:E29"/>
    <mergeCell ref="A1:H1"/>
    <mergeCell ref="A2:H2"/>
    <mergeCell ref="A3:H3"/>
    <mergeCell ref="A4:H4"/>
    <mergeCell ref="A6:B6"/>
    <mergeCell ref="C6:E6"/>
    <mergeCell ref="A8:H8"/>
    <mergeCell ref="A15:H15"/>
    <mergeCell ref="A21:H21"/>
    <mergeCell ref="A27:H27"/>
    <mergeCell ref="A28:F28"/>
    <mergeCell ref="A38:H38"/>
    <mergeCell ref="A40:H41"/>
    <mergeCell ref="A30:E30"/>
    <mergeCell ref="A31:E31"/>
    <mergeCell ref="A32:F32"/>
    <mergeCell ref="A33:F33"/>
    <mergeCell ref="A34:F34"/>
    <mergeCell ref="A36:H36"/>
  </mergeCells>
  <pageMargins left="0.7" right="0.7" top="0.75" bottom="0.75" header="0.3" footer="0.3"/>
  <pageSetup paperSize="17" orientation="landscape" r:id="rId1"/>
  <headerFooter>
    <oddHeader>&amp;L&amp;"-,Bold"&amp;14Table 1b - Cost Estimate Table</oddHeader>
    <oddFooter>&amp;L&amp;K00-049Version 1.1 20190410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Directions</vt:lpstr>
      <vt:lpstr>1a Treatment Table Blank Form</vt:lpstr>
      <vt:lpstr>Treatment Table Directions</vt:lpstr>
      <vt:lpstr>Treatment Table Example</vt:lpstr>
      <vt:lpstr>1b Cost Estimate Blank Form</vt:lpstr>
      <vt:lpstr>Cost Estimate Example</vt:lpstr>
      <vt:lpstr>'1b Cost Estimate Blank Form'!Print_Area</vt:lpstr>
      <vt:lpstr>'1a Treatment Table Blank Form'!Print_Titles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Sneeringer</dc:creator>
  <cp:lastModifiedBy>Pierce, Rebecca</cp:lastModifiedBy>
  <cp:lastPrinted>2019-04-09T18:47:36Z</cp:lastPrinted>
  <dcterms:created xsi:type="dcterms:W3CDTF">2014-11-25T14:31:59Z</dcterms:created>
  <dcterms:modified xsi:type="dcterms:W3CDTF">2019-06-14T18:36:07Z</dcterms:modified>
</cp:coreProperties>
</file>