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<sst xmlns="http://schemas.openxmlformats.org/spreadsheetml/2006/main" count="597" uniqueCount="267">
  <si>
    <t xml:space="preserve">1-25 CORRIDOR COLORADO SPRINGS DESIGN-BUILD POTHOLE LOG </t>
  </si>
  <si>
    <t xml:space="preserve">SURFACE </t>
  </si>
  <si>
    <t xml:space="preserve">TOP ELEV. </t>
  </si>
  <si>
    <t xml:space="preserve">BOT. ELEV. </t>
  </si>
  <si>
    <t xml:space="preserve">PAVEMENT </t>
  </si>
  <si>
    <t xml:space="preserve">EASTING </t>
  </si>
  <si>
    <t xml:space="preserve">OFFSET </t>
  </si>
  <si>
    <t xml:space="preserve">COMMENTS </t>
  </si>
  <si>
    <t xml:space="preserve">E LEV AT 10 N </t>
  </si>
  <si>
    <t xml:space="preserve">OF UTILITY </t>
  </si>
  <si>
    <t xml:space="preserve">PVC </t>
  </si>
  <si>
    <t xml:space="preserve">1 " </t>
  </si>
  <si>
    <t xml:space="preserve">DIRT </t>
  </si>
  <si>
    <t xml:space="preserve">24+05 </t>
  </si>
  <si>
    <t xml:space="preserve">45' L T </t>
  </si>
  <si>
    <t xml:space="preserve">BIJOU </t>
  </si>
  <si>
    <t xml:space="preserve">24+50 </t>
  </si>
  <si>
    <t xml:space="preserve">35' R T </t>
  </si>
  <si>
    <t xml:space="preserve">HDPE </t>
  </si>
  <si>
    <t xml:space="preserve">(4) @ 1 1/4" </t>
  </si>
  <si>
    <t xml:space="preserve">561+20 </t>
  </si>
  <si>
    <t xml:space="preserve">80' L T </t>
  </si>
  <si>
    <t xml:space="preserve">WEST 0 F 1-25 </t>
  </si>
  <si>
    <t xml:space="preserve">574+00 </t>
  </si>
  <si>
    <t xml:space="preserve">120' RT </t>
  </si>
  <si>
    <t xml:space="preserve">Unable to PH (City states Util is 14' deep) </t>
  </si>
  <si>
    <t xml:space="preserve">STEEL </t>
  </si>
  <si>
    <t xml:space="preserve">(2) @ 6" </t>
  </si>
  <si>
    <t xml:space="preserve">579+20 </t>
  </si>
  <si>
    <t xml:space="preserve">200' L T </t>
  </si>
  <si>
    <t xml:space="preserve">N BON RAM P TO B IJ 0 U </t>
  </si>
  <si>
    <t xml:space="preserve">PLASTIC </t>
  </si>
  <si>
    <t xml:space="preserve">6" </t>
  </si>
  <si>
    <t xml:space="preserve">561+15 </t>
  </si>
  <si>
    <t xml:space="preserve">2" </t>
  </si>
  <si>
    <t xml:space="preserve">ASPHALT </t>
  </si>
  <si>
    <t xml:space="preserve">SPRUCE </t>
  </si>
  <si>
    <t xml:space="preserve">580+85 </t>
  </si>
  <si>
    <t xml:space="preserve">80' R T </t>
  </si>
  <si>
    <t xml:space="preserve">581+55 </t>
  </si>
  <si>
    <t xml:space="preserve">583+90 </t>
  </si>
  <si>
    <t xml:space="preserve">90' R T </t>
  </si>
  <si>
    <t xml:space="preserve">POT HOLED TO 9'4" </t>
  </si>
  <si>
    <t xml:space="preserve">EAST OF 1-25 </t>
  </si>
  <si>
    <t xml:space="preserve">1 1'4" </t>
  </si>
  <si>
    <t xml:space="preserve">DIAMETER </t>
  </si>
  <si>
    <t>MATERIAL</t>
  </si>
  <si>
    <t>ELEVATION</t>
  </si>
  <si>
    <t>NORTHING</t>
  </si>
  <si>
    <t>STATION</t>
  </si>
  <si>
    <t>ADELPHIA IN OVERHEAD</t>
  </si>
  <si>
    <t xml:space="preserve">No Phole-Quest cleared Util in this loc. </t>
  </si>
  <si>
    <t xml:space="preserve">NO LOC . </t>
  </si>
  <si>
    <t xml:space="preserve">749+75 </t>
  </si>
  <si>
    <t xml:space="preserve">175' L T </t>
  </si>
  <si>
    <t xml:space="preserve">750+70 </t>
  </si>
  <si>
    <t xml:space="preserve">ADELPHIA IS OVER HEAD </t>
  </si>
  <si>
    <t xml:space="preserve">PVC /PVC </t>
  </si>
  <si>
    <t xml:space="preserve">4"/2" </t>
  </si>
  <si>
    <t xml:space="preserve">715+45 </t>
  </si>
  <si>
    <t xml:space="preserve">SB 1-25 </t>
  </si>
  <si>
    <t xml:space="preserve">ELLSTON STREET </t>
  </si>
  <si>
    <t xml:space="preserve">761+10 </t>
  </si>
  <si>
    <t xml:space="preserve">792+90 </t>
  </si>
  <si>
    <t xml:space="preserve">140' L T </t>
  </si>
  <si>
    <t xml:space="preserve">793+00 </t>
  </si>
  <si>
    <t xml:space="preserve">100' R T </t>
  </si>
  <si>
    <t xml:space="preserve">EAST 0 F 1-25 </t>
  </si>
  <si>
    <t xml:space="preserve">CONC. </t>
  </si>
  <si>
    <t xml:space="preserve">735+45 </t>
  </si>
  <si>
    <t xml:space="preserve">ENCASED IN CONCRETE (ELLSTON ST.) </t>
  </si>
  <si>
    <t xml:space="preserve">786+60 </t>
  </si>
  <si>
    <t xml:space="preserve">80' RT </t>
  </si>
  <si>
    <t xml:space="preserve">8" </t>
  </si>
  <si>
    <t xml:space="preserve">737+00 </t>
  </si>
  <si>
    <t xml:space="preserve">110' R T </t>
  </si>
  <si>
    <t xml:space="preserve">10" </t>
  </si>
  <si>
    <t xml:space="preserve">738+50 </t>
  </si>
  <si>
    <t xml:space="preserve">235' R T </t>
  </si>
  <si>
    <t xml:space="preserve">4" </t>
  </si>
  <si>
    <t xml:space="preserve">737+20 </t>
  </si>
  <si>
    <t xml:space="preserve">155' R T </t>
  </si>
  <si>
    <t xml:space="preserve">NO LOC. </t>
  </si>
  <si>
    <t xml:space="preserve">733+80 </t>
  </si>
  <si>
    <t xml:space="preserve">120' R T </t>
  </si>
  <si>
    <t xml:space="preserve">12" </t>
  </si>
  <si>
    <t xml:space="preserve">739+20 </t>
  </si>
  <si>
    <t xml:space="preserve">240' R T </t>
  </si>
  <si>
    <t xml:space="preserve">POT HOLED TO 9'0" </t>
  </si>
  <si>
    <t xml:space="preserve">21 " </t>
  </si>
  <si>
    <t xml:space="preserve">775+10 </t>
  </si>
  <si>
    <t xml:space="preserve">165' L T </t>
  </si>
  <si>
    <t xml:space="preserve">(3)@ 11/4" </t>
  </si>
  <si>
    <t xml:space="preserve">736+20 </t>
  </si>
  <si>
    <t xml:space="preserve">200' R T </t>
  </si>
  <si>
    <t xml:space="preserve">300/400 C P </t>
  </si>
  <si>
    <t xml:space="preserve">600/900 C P </t>
  </si>
  <si>
    <t xml:space="preserve">3" </t>
  </si>
  <si>
    <t xml:space="preserve">755+20 </t>
  </si>
  <si>
    <t xml:space="preserve">200 C P </t>
  </si>
  <si>
    <t xml:space="preserve">782+00 </t>
  </si>
  <si>
    <t xml:space="preserve">155' L T </t>
  </si>
  <si>
    <t xml:space="preserve">SINTON ROAD </t>
  </si>
  <si>
    <t xml:space="preserve">CABLE </t>
  </si>
  <si>
    <t xml:space="preserve">297+50 </t>
  </si>
  <si>
    <t xml:space="preserve">HOPE </t>
  </si>
  <si>
    <t xml:space="preserve">(2) @ 2" </t>
  </si>
  <si>
    <t xml:space="preserve">221+00 </t>
  </si>
  <si>
    <t xml:space="preserve">206+00 </t>
  </si>
  <si>
    <t xml:space="preserve">10' L T </t>
  </si>
  <si>
    <t xml:space="preserve">M ED IA N </t>
  </si>
  <si>
    <t xml:space="preserve">(3) @ 1 1/4" </t>
  </si>
  <si>
    <t xml:space="preserve">60+00 </t>
  </si>
  <si>
    <t xml:space="preserve">50' L T </t>
  </si>
  <si>
    <t xml:space="preserve">NO. NEVADA AVENUE </t>
  </si>
  <si>
    <t xml:space="preserve">8+70 </t>
  </si>
  <si>
    <t xml:space="preserve">40' L T </t>
  </si>
  <si>
    <t xml:space="preserve">MARK DABLING BLVD. </t>
  </si>
  <si>
    <t xml:space="preserve">19+40 </t>
  </si>
  <si>
    <t xml:space="preserve">30' RT </t>
  </si>
  <si>
    <t xml:space="preserve">ENCASED IN CONCRETE </t>
  </si>
  <si>
    <t xml:space="preserve">18+45 </t>
  </si>
  <si>
    <t xml:space="preserve">60' L T </t>
  </si>
  <si>
    <t xml:space="preserve">ROCKRIMMON BLVD. </t>
  </si>
  <si>
    <t xml:space="preserve">19+00 </t>
  </si>
  <si>
    <t xml:space="preserve">21' L T </t>
  </si>
  <si>
    <t xml:space="preserve">13+10 </t>
  </si>
  <si>
    <t xml:space="preserve">WATER ENCOUNTERED AT 6'0" </t>
  </si>
  <si>
    <t xml:space="preserve">58+65 </t>
  </si>
  <si>
    <t xml:space="preserve">52' RT </t>
  </si>
  <si>
    <t xml:space="preserve">32+55 </t>
  </si>
  <si>
    <t xml:space="preserve">CL </t>
  </si>
  <si>
    <t xml:space="preserve">29+25 </t>
  </si>
  <si>
    <t xml:space="preserve">NO. NEVADA FRTG. ROAD </t>
  </si>
  <si>
    <t xml:space="preserve">10+00 </t>
  </si>
  <si>
    <t xml:space="preserve">35' RT </t>
  </si>
  <si>
    <t xml:space="preserve">11+80 </t>
  </si>
  <si>
    <t xml:space="preserve">28' RT </t>
  </si>
  <si>
    <t xml:space="preserve">5+70 </t>
  </si>
  <si>
    <t xml:space="preserve">11+18 </t>
  </si>
  <si>
    <t xml:space="preserve">90' L T </t>
  </si>
  <si>
    <t xml:space="preserve">28+70 </t>
  </si>
  <si>
    <t xml:space="preserve">59+70 </t>
  </si>
  <si>
    <t xml:space="preserve">26+00 </t>
  </si>
  <si>
    <t xml:space="preserve">POTHOLED TO 10'0" </t>
  </si>
  <si>
    <t xml:space="preserve">27+50 </t>
  </si>
  <si>
    <t xml:space="preserve">25' RT </t>
  </si>
  <si>
    <t xml:space="preserve">15' RT </t>
  </si>
  <si>
    <t xml:space="preserve">15+80 </t>
  </si>
  <si>
    <t xml:space="preserve">23' L T </t>
  </si>
  <si>
    <t xml:space="preserve">MARK DAB LING BLVD. </t>
  </si>
  <si>
    <t xml:space="preserve">13+00 </t>
  </si>
  <si>
    <t xml:space="preserve">13+40 </t>
  </si>
  <si>
    <t xml:space="preserve">32' L T </t>
  </si>
  <si>
    <t xml:space="preserve">15+10 </t>
  </si>
  <si>
    <t xml:space="preserve">39' RT </t>
  </si>
  <si>
    <t xml:space="preserve">3+80 </t>
  </si>
  <si>
    <t xml:space="preserve">35' L T </t>
  </si>
  <si>
    <t xml:space="preserve">15+55 </t>
  </si>
  <si>
    <t xml:space="preserve">20' L T </t>
  </si>
  <si>
    <t xml:space="preserve">POTHOLED TO 8'0" </t>
  </si>
  <si>
    <t xml:space="preserve">54+40 </t>
  </si>
  <si>
    <t xml:space="preserve">50' RT </t>
  </si>
  <si>
    <t xml:space="preserve">10+25 </t>
  </si>
  <si>
    <t xml:space="preserve">20' RT </t>
  </si>
  <si>
    <t xml:space="preserve">31+00 </t>
  </si>
  <si>
    <t xml:space="preserve">10' RT </t>
  </si>
  <si>
    <t xml:space="preserve">13+52 </t>
  </si>
  <si>
    <t xml:space="preserve">24' L T </t>
  </si>
  <si>
    <t xml:space="preserve">50' R T </t>
  </si>
  <si>
    <t xml:space="preserve">19+75 </t>
  </si>
  <si>
    <t xml:space="preserve">14+35 </t>
  </si>
  <si>
    <t xml:space="preserve">NO PH DONE(UTILIQUEST UNSURE) </t>
  </si>
  <si>
    <t xml:space="preserve">12+90 </t>
  </si>
  <si>
    <t xml:space="preserve">48' R T </t>
  </si>
  <si>
    <t xml:space="preserve">15+20 </t>
  </si>
  <si>
    <t xml:space="preserve">POTHOLED TO </t>
  </si>
  <si>
    <t xml:space="preserve">9'0" </t>
  </si>
  <si>
    <t xml:space="preserve">295+80 </t>
  </si>
  <si>
    <t xml:space="preserve">212' R T </t>
  </si>
  <si>
    <t xml:space="preserve">E A S T 0 F 1-25 </t>
  </si>
  <si>
    <t>(CIMARRON/BIJOU)</t>
  </si>
  <si>
    <t>UTILITYOWNER-</t>
  </si>
  <si>
    <t>USE-POTHOLE#</t>
  </si>
  <si>
    <t>ADP-F0P-3002</t>
  </si>
  <si>
    <t>ADP-FOP-3002A</t>
  </si>
  <si>
    <t>COS-TRA-3001</t>
  </si>
  <si>
    <t>COS-TRA-3004</t>
  </si>
  <si>
    <t>CSU-ELE-3006</t>
  </si>
  <si>
    <t>CSU-ELE-3008</t>
  </si>
  <si>
    <t>CSU-GAS-3003</t>
  </si>
  <si>
    <t>CSU-GAS-3006</t>
  </si>
  <si>
    <t>QST-FOP-3001</t>
  </si>
  <si>
    <t>QST-TEL-3004</t>
  </si>
  <si>
    <t>QST-TEL-3005</t>
  </si>
  <si>
    <t>QST-TEL-3009</t>
  </si>
  <si>
    <t>COS-TRA-3005</t>
  </si>
  <si>
    <t>COS-TRA-3005A</t>
  </si>
  <si>
    <t>(FILLMORE/GARDENOFTHEGODS)</t>
  </si>
  <si>
    <t>ADP-F0P-2006</t>
  </si>
  <si>
    <t>COS-TRA-2001</t>
  </si>
  <si>
    <t>COS-TRA-2004</t>
  </si>
  <si>
    <t>COS-TRA-2005</t>
  </si>
  <si>
    <t>COS-TRA-2006</t>
  </si>
  <si>
    <t>CSU-ELE-2009</t>
  </si>
  <si>
    <t>CSU-ELE-2011</t>
  </si>
  <si>
    <t>CSU-ELE-2019</t>
  </si>
  <si>
    <t>CSU-GAS-2001</t>
  </si>
  <si>
    <t>CSU-GAS-2002</t>
  </si>
  <si>
    <t>CSU-GAS-2002A</t>
  </si>
  <si>
    <t>CSU-GAS-2003</t>
  </si>
  <si>
    <t>CSU-WAT-2001</t>
  </si>
  <si>
    <t>CSU-WAT-2001B</t>
  </si>
  <si>
    <t>CSU-WAT-2002</t>
  </si>
  <si>
    <t>CSU-WAT-2003</t>
  </si>
  <si>
    <t>QST-FOP-2001</t>
  </si>
  <si>
    <t>QST-TEL-2003</t>
  </si>
  <si>
    <t>QST-TEL-2004</t>
  </si>
  <si>
    <t>ESP-F0P-2001</t>
  </si>
  <si>
    <t>ESP-F0P-2002</t>
  </si>
  <si>
    <t>(NEVADA/ROCKRIMMON)</t>
  </si>
  <si>
    <t>ADP-F0P-1003</t>
  </si>
  <si>
    <t>ADP-F0P-1004</t>
  </si>
  <si>
    <t>COS-TRA-1002</t>
  </si>
  <si>
    <t>COS-TRA-1004</t>
  </si>
  <si>
    <t>CSU-ELE-1004A</t>
  </si>
  <si>
    <t>CSU-ELE-1004B</t>
  </si>
  <si>
    <t>CSU-ELE-1004C</t>
  </si>
  <si>
    <t>CSU-ELE-1006A</t>
  </si>
  <si>
    <t>CSU-ELE-1006B</t>
  </si>
  <si>
    <t>CSU-ELE-1007</t>
  </si>
  <si>
    <t>CSU-ELT-1001A</t>
  </si>
  <si>
    <t>CSU-ELT-1001C</t>
  </si>
  <si>
    <t>CSU-GAS-1001A</t>
  </si>
  <si>
    <t>CSU-GAS-1003</t>
  </si>
  <si>
    <t>CSU-GAS-1004</t>
  </si>
  <si>
    <t>CSU-GAS-1006A</t>
  </si>
  <si>
    <t>CSU-GAS-1007</t>
  </si>
  <si>
    <t>CSU-WAT-1002B</t>
  </si>
  <si>
    <t>CSU-WAT-1003A</t>
  </si>
  <si>
    <t>CSU-WAT-1003B</t>
  </si>
  <si>
    <t>ESP-FOP-1001A</t>
  </si>
  <si>
    <t>ESP-FOP-1001C</t>
  </si>
  <si>
    <t>ESP-FOP-1002A</t>
  </si>
  <si>
    <t>ESP-FOP-1002B</t>
  </si>
  <si>
    <t>ICG-FOP-1002A</t>
  </si>
  <si>
    <t>ICG-F0P-1002C</t>
  </si>
  <si>
    <t>ICG-F0P-1003A</t>
  </si>
  <si>
    <t>ICG-F0P-1003B</t>
  </si>
  <si>
    <t>QST-FOP-1001A</t>
  </si>
  <si>
    <t>QST-FOP-1001C</t>
  </si>
  <si>
    <t>QST-FOP-1001F</t>
  </si>
  <si>
    <t>QST-FOP-1003</t>
  </si>
  <si>
    <t>QST-FOP-1007</t>
  </si>
  <si>
    <t>QST-FOP-1009</t>
  </si>
  <si>
    <t>QST-FOP-1010</t>
  </si>
  <si>
    <t>QST-FOP-1001A(LH)</t>
  </si>
  <si>
    <t>QST-TEL-1004</t>
  </si>
  <si>
    <t>QST-TEL-1006</t>
  </si>
  <si>
    <t>MCL-CBL-1001A</t>
  </si>
  <si>
    <t>QST-FOP-1012</t>
  </si>
  <si>
    <t>NR1utilitylogPH Model</t>
  </si>
  <si>
    <t>NR2utilitylogPH Model</t>
  </si>
  <si>
    <t>FGutilitylogPH Model</t>
  </si>
  <si>
    <t>CButilitylogPH Model</t>
  </si>
  <si>
    <t>COSMIX</t>
  </si>
  <si>
    <t>RFP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</si>
</sst>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8" fontId="0" fillId="0" borderId="3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98</xdr:row>
      <xdr:rowOff>0</xdr:rowOff>
    </xdr:from>
    <xdr:to>
      <xdr:col>14</xdr:col>
      <xdr:colOff>0</xdr:colOff>
      <xdr:row>104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5868650"/>
          <a:ext cx="3257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="85" zoomScaleSheetLayoutView="85" workbookViewId="0" topLeftCell="A1">
      <selection activeCell="A18" sqref="A18"/>
    </sheetView>
  </sheetViews>
  <sheetFormatPr defaultColWidth="9.140625" defaultRowHeight="12.75" customHeight="1"/>
  <cols>
    <col min="1" max="1" width="16.421875" style="5" bestFit="1" customWidth="1"/>
    <col min="2" max="2" width="14.421875" style="5" bestFit="1" customWidth="1"/>
    <col min="3" max="3" width="13.140625" style="5" bestFit="1" customWidth="1"/>
    <col min="4" max="4" width="13.421875" style="5" bestFit="1" customWidth="1"/>
    <col min="5" max="5" width="13.140625" style="5" bestFit="1" customWidth="1"/>
    <col min="6" max="7" width="11.8515625" style="5" bestFit="1" customWidth="1"/>
    <col min="8" max="8" width="12.140625" style="5" bestFit="1" customWidth="1"/>
    <col min="9" max="9" width="10.00390625" style="5" customWidth="1"/>
    <col min="10" max="10" width="12.140625" style="5" bestFit="1" customWidth="1"/>
    <col min="11" max="11" width="11.57421875" style="5" bestFit="1" customWidth="1"/>
    <col min="12" max="12" width="11.140625" style="5" bestFit="1" customWidth="1"/>
    <col min="13" max="13" width="8.8515625" style="5" bestFit="1" customWidth="1"/>
    <col min="14" max="14" width="36.8515625" style="5" bestFit="1" customWidth="1"/>
    <col min="15" max="16384" width="9.140625" style="5" customWidth="1"/>
  </cols>
  <sheetData>
    <row r="1" spans="1:16" ht="12.75" customHeight="1">
      <c r="A1" s="1" t="s">
        <v>181</v>
      </c>
      <c r="B1" s="2"/>
      <c r="C1" s="3"/>
      <c r="D1" s="3"/>
      <c r="E1" s="2"/>
      <c r="F1" s="2" t="s">
        <v>0</v>
      </c>
      <c r="G1" s="2"/>
      <c r="H1" s="2"/>
      <c r="I1" s="2"/>
      <c r="J1" s="2"/>
      <c r="K1" s="2"/>
      <c r="L1" s="2"/>
      <c r="M1" s="2"/>
      <c r="N1" s="2" t="s">
        <v>264</v>
      </c>
      <c r="O1" s="4"/>
      <c r="P1" s="4"/>
    </row>
    <row r="2" spans="1:16" ht="12.75" customHeight="1">
      <c r="A2" s="6" t="s">
        <v>182</v>
      </c>
      <c r="B2" s="6" t="s">
        <v>1</v>
      </c>
      <c r="C2" s="6"/>
      <c r="D2" s="6"/>
      <c r="E2" s="6" t="s">
        <v>2</v>
      </c>
      <c r="F2" s="6" t="s">
        <v>3</v>
      </c>
      <c r="G2" s="6"/>
      <c r="H2" s="6" t="s">
        <v>266</v>
      </c>
      <c r="I2" s="6" t="s">
        <v>266</v>
      </c>
      <c r="J2" s="6" t="s">
        <v>265</v>
      </c>
      <c r="K2" s="6" t="s">
        <v>265</v>
      </c>
      <c r="L2" s="6"/>
      <c r="M2" s="6"/>
      <c r="N2" s="6"/>
      <c r="O2" s="4"/>
      <c r="P2" s="4"/>
    </row>
    <row r="3" spans="1:16" ht="12.75" customHeight="1">
      <c r="A3" s="7" t="s">
        <v>183</v>
      </c>
      <c r="B3" s="7" t="s">
        <v>47</v>
      </c>
      <c r="C3" s="7" t="s">
        <v>46</v>
      </c>
      <c r="D3" s="7" t="s">
        <v>45</v>
      </c>
      <c r="E3" s="7" t="s">
        <v>9</v>
      </c>
      <c r="F3" s="7" t="s">
        <v>9</v>
      </c>
      <c r="G3" s="7" t="s">
        <v>4</v>
      </c>
      <c r="H3" s="7" t="s">
        <v>48</v>
      </c>
      <c r="I3" s="7" t="s">
        <v>5</v>
      </c>
      <c r="J3" s="7" t="s">
        <v>48</v>
      </c>
      <c r="K3" s="7" t="s">
        <v>5</v>
      </c>
      <c r="L3" s="7" t="s">
        <v>49</v>
      </c>
      <c r="M3" s="7" t="s">
        <v>6</v>
      </c>
      <c r="N3" s="7" t="s">
        <v>7</v>
      </c>
      <c r="O3" s="4"/>
      <c r="P3" s="4"/>
    </row>
    <row r="4" spans="1:16" ht="12.75" customHeight="1">
      <c r="A4" s="8" t="s">
        <v>184</v>
      </c>
      <c r="B4" s="8">
        <v>6044.31</v>
      </c>
      <c r="C4" s="8" t="s">
        <v>10</v>
      </c>
      <c r="D4" s="8" t="s">
        <v>11</v>
      </c>
      <c r="E4" s="8">
        <v>6042.39</v>
      </c>
      <c r="F4" s="8">
        <v>6042.31</v>
      </c>
      <c r="G4" s="8" t="s">
        <v>12</v>
      </c>
      <c r="H4" s="8">
        <v>66706.55</v>
      </c>
      <c r="I4" s="6">
        <v>192570.4</v>
      </c>
      <c r="J4" s="15">
        <f>((H4+1300000)*0.999663338)/0.9996454-1200000</f>
        <v>166731.0746785449</v>
      </c>
      <c r="K4" s="15">
        <f>((I4+3000000)*0.999663338)/0.9996454-3100000</f>
        <v>92627.68864238728</v>
      </c>
      <c r="L4" s="6" t="s">
        <v>13</v>
      </c>
      <c r="M4" s="8" t="s">
        <v>14</v>
      </c>
      <c r="N4" s="8" t="s">
        <v>15</v>
      </c>
      <c r="O4" s="4"/>
      <c r="P4" s="4"/>
    </row>
    <row r="5" spans="1:16" ht="12.75" customHeight="1">
      <c r="A5" s="8" t="s">
        <v>185</v>
      </c>
      <c r="B5" s="8"/>
      <c r="C5" s="8"/>
      <c r="D5" s="8"/>
      <c r="E5" s="8"/>
      <c r="F5" s="8"/>
      <c r="G5" s="8"/>
      <c r="H5" s="8"/>
      <c r="I5" s="8"/>
      <c r="J5" s="13"/>
      <c r="K5" s="13"/>
      <c r="L5" s="8" t="s">
        <v>16</v>
      </c>
      <c r="M5" s="8" t="s">
        <v>17</v>
      </c>
      <c r="N5" s="8" t="s">
        <v>50</v>
      </c>
      <c r="O5" s="4"/>
      <c r="P5" s="4"/>
    </row>
    <row r="6" spans="1:16" ht="12.75" customHeight="1">
      <c r="A6" s="8" t="s">
        <v>186</v>
      </c>
      <c r="B6" s="8">
        <v>6006.23</v>
      </c>
      <c r="C6" s="8" t="s">
        <v>18</v>
      </c>
      <c r="D6" s="8" t="s">
        <v>19</v>
      </c>
      <c r="E6" s="8">
        <v>6004.23</v>
      </c>
      <c r="F6" s="8">
        <v>6003.9</v>
      </c>
      <c r="G6" s="8" t="s">
        <v>12</v>
      </c>
      <c r="H6" s="8">
        <v>65609.1</v>
      </c>
      <c r="I6" s="8">
        <v>191226.5</v>
      </c>
      <c r="J6" s="13">
        <f aca="true" t="shared" si="0" ref="J6:J17">((H6+1300000)*0.999663338)/0.9996454-1200000</f>
        <v>165633.6049855037</v>
      </c>
      <c r="K6" s="13">
        <f aca="true" t="shared" si="1" ref="K6:K17">((I6+3000000)*0.999663338)/0.9996454-3100000</f>
        <v>91283.76452695811</v>
      </c>
      <c r="L6" s="8" t="s">
        <v>20</v>
      </c>
      <c r="M6" s="8" t="s">
        <v>21</v>
      </c>
      <c r="N6" s="8" t="s">
        <v>22</v>
      </c>
      <c r="O6" s="4"/>
      <c r="P6" s="4"/>
    </row>
    <row r="7" spans="1:16" ht="12.75" customHeight="1">
      <c r="A7" s="8" t="s">
        <v>187</v>
      </c>
      <c r="B7" s="8"/>
      <c r="C7" s="8"/>
      <c r="D7" s="8"/>
      <c r="E7" s="8"/>
      <c r="F7" s="8"/>
      <c r="G7" s="8" t="s">
        <v>12</v>
      </c>
      <c r="H7" s="8"/>
      <c r="I7" s="8"/>
      <c r="J7" s="13"/>
      <c r="K7" s="13"/>
      <c r="L7" s="8" t="s">
        <v>23</v>
      </c>
      <c r="M7" s="8" t="s">
        <v>24</v>
      </c>
      <c r="N7" s="8" t="s">
        <v>25</v>
      </c>
      <c r="O7" s="4"/>
      <c r="P7" s="4"/>
    </row>
    <row r="8" spans="1:16" ht="12.75" customHeight="1">
      <c r="A8" s="8" t="s">
        <v>188</v>
      </c>
      <c r="B8" s="8">
        <v>6017.39</v>
      </c>
      <c r="C8" s="8" t="s">
        <v>26</v>
      </c>
      <c r="D8" s="8" t="s">
        <v>27</v>
      </c>
      <c r="E8" s="8">
        <v>6014.39</v>
      </c>
      <c r="F8" s="8">
        <v>6013.89</v>
      </c>
      <c r="G8" s="8" t="s">
        <v>12</v>
      </c>
      <c r="H8" s="8">
        <v>66963.71</v>
      </c>
      <c r="I8" s="8">
        <v>191656.01</v>
      </c>
      <c r="J8" s="13">
        <f t="shared" si="0"/>
        <v>166988.23929311708</v>
      </c>
      <c r="K8" s="13">
        <f t="shared" si="1"/>
        <v>91713.28223424125</v>
      </c>
      <c r="L8" s="8" t="s">
        <v>28</v>
      </c>
      <c r="M8" s="8" t="s">
        <v>29</v>
      </c>
      <c r="N8" s="8" t="s">
        <v>22</v>
      </c>
      <c r="O8" s="4"/>
      <c r="P8" s="4"/>
    </row>
    <row r="9" spans="1:16" ht="12.75" customHeight="1">
      <c r="A9" s="8" t="s">
        <v>189</v>
      </c>
      <c r="B9" s="8">
        <v>6023.08</v>
      </c>
      <c r="C9" s="8" t="s">
        <v>10</v>
      </c>
      <c r="D9" s="8" t="s">
        <v>11</v>
      </c>
      <c r="E9" s="8">
        <v>6022.08</v>
      </c>
      <c r="F9" s="8">
        <v>6022</v>
      </c>
      <c r="G9" s="8" t="s">
        <v>12</v>
      </c>
      <c r="H9" s="8">
        <v>66451.55</v>
      </c>
      <c r="I9" s="8">
        <v>191904.5</v>
      </c>
      <c r="J9" s="13">
        <f t="shared" si="0"/>
        <v>166476.0701027324</v>
      </c>
      <c r="K9" s="13">
        <f t="shared" si="1"/>
        <v>91961.77669323655</v>
      </c>
      <c r="L9" s="8"/>
      <c r="M9" s="8"/>
      <c r="N9" s="8" t="s">
        <v>30</v>
      </c>
      <c r="O9" s="4"/>
      <c r="P9" s="4"/>
    </row>
    <row r="10" spans="1:16" ht="12.75" customHeight="1">
      <c r="A10" s="8" t="s">
        <v>190</v>
      </c>
      <c r="B10" s="8">
        <v>6005.64</v>
      </c>
      <c r="C10" s="8" t="s">
        <v>31</v>
      </c>
      <c r="D10" s="8" t="s">
        <v>32</v>
      </c>
      <c r="E10" s="8">
        <v>6001.06</v>
      </c>
      <c r="F10" s="8">
        <v>6000.56</v>
      </c>
      <c r="G10" s="8" t="s">
        <v>12</v>
      </c>
      <c r="H10" s="8">
        <v>65622.37</v>
      </c>
      <c r="I10" s="8">
        <v>191219.5</v>
      </c>
      <c r="J10" s="13">
        <f t="shared" si="0"/>
        <v>165646.87522362522</v>
      </c>
      <c r="K10" s="13">
        <f t="shared" si="1"/>
        <v>91276.76440134784</v>
      </c>
      <c r="L10" s="8" t="s">
        <v>33</v>
      </c>
      <c r="M10" s="8" t="s">
        <v>21</v>
      </c>
      <c r="N10" s="8" t="s">
        <v>22</v>
      </c>
      <c r="O10" s="4"/>
      <c r="P10" s="4"/>
    </row>
    <row r="11" spans="1:16" ht="12.75" customHeight="1">
      <c r="A11" s="8" t="s">
        <v>191</v>
      </c>
      <c r="B11" s="8">
        <v>6005.63</v>
      </c>
      <c r="C11" s="8" t="s">
        <v>31</v>
      </c>
      <c r="D11" s="8" t="s">
        <v>34</v>
      </c>
      <c r="E11" s="8">
        <v>6002.63</v>
      </c>
      <c r="F11" s="8">
        <v>6002.46</v>
      </c>
      <c r="G11" s="8" t="s">
        <v>35</v>
      </c>
      <c r="H11" s="8">
        <v>65622.1</v>
      </c>
      <c r="I11" s="8">
        <v>191166.5</v>
      </c>
      <c r="J11" s="13">
        <f t="shared" si="0"/>
        <v>165646.60521878023</v>
      </c>
      <c r="K11" s="13">
        <f t="shared" si="1"/>
        <v>91223.76345029613</v>
      </c>
      <c r="L11" s="8"/>
      <c r="M11" s="8"/>
      <c r="N11" s="8" t="s">
        <v>36</v>
      </c>
      <c r="O11" s="4"/>
      <c r="P11" s="4"/>
    </row>
    <row r="12" spans="1:16" ht="12.75" customHeight="1">
      <c r="A12" s="8" t="s">
        <v>192</v>
      </c>
      <c r="B12" s="8"/>
      <c r="C12" s="8"/>
      <c r="D12" s="8"/>
      <c r="E12" s="8"/>
      <c r="F12" s="8"/>
      <c r="G12" s="8"/>
      <c r="H12" s="8"/>
      <c r="I12" s="8"/>
      <c r="J12" s="13"/>
      <c r="K12" s="13"/>
      <c r="L12" s="8" t="s">
        <v>37</v>
      </c>
      <c r="M12" s="8" t="s">
        <v>38</v>
      </c>
      <c r="N12" s="8" t="s">
        <v>51</v>
      </c>
      <c r="O12" s="4"/>
      <c r="P12" s="4"/>
    </row>
    <row r="13" spans="1:16" ht="12.75" customHeight="1">
      <c r="A13" s="8" t="s">
        <v>193</v>
      </c>
      <c r="B13" s="8"/>
      <c r="C13" s="8"/>
      <c r="D13" s="8"/>
      <c r="E13" s="8"/>
      <c r="F13" s="8"/>
      <c r="G13" s="8"/>
      <c r="H13" s="8"/>
      <c r="I13" s="8"/>
      <c r="J13" s="13"/>
      <c r="K13" s="13"/>
      <c r="L13" s="8" t="s">
        <v>37</v>
      </c>
      <c r="M13" s="8" t="s">
        <v>38</v>
      </c>
      <c r="N13" s="8" t="s">
        <v>51</v>
      </c>
      <c r="O13" s="4"/>
      <c r="P13" s="4"/>
    </row>
    <row r="14" spans="1:16" ht="12.75" customHeight="1">
      <c r="A14" s="8" t="s">
        <v>194</v>
      </c>
      <c r="B14" s="8"/>
      <c r="C14" s="8"/>
      <c r="D14" s="8"/>
      <c r="E14" s="8"/>
      <c r="F14" s="8"/>
      <c r="G14" s="8"/>
      <c r="H14" s="8"/>
      <c r="I14" s="8"/>
      <c r="J14" s="13"/>
      <c r="K14" s="13"/>
      <c r="L14" s="8" t="s">
        <v>39</v>
      </c>
      <c r="M14" s="8" t="s">
        <v>38</v>
      </c>
      <c r="N14" s="8" t="s">
        <v>51</v>
      </c>
      <c r="O14" s="4"/>
      <c r="P14" s="4"/>
    </row>
    <row r="15" spans="1:16" ht="12.75" customHeight="1">
      <c r="A15" s="8" t="s">
        <v>195</v>
      </c>
      <c r="B15" s="8">
        <v>6018.6</v>
      </c>
      <c r="C15" s="8" t="s">
        <v>52</v>
      </c>
      <c r="D15" s="8"/>
      <c r="E15" s="8"/>
      <c r="F15" s="8"/>
      <c r="G15" s="8"/>
      <c r="H15" s="8">
        <v>67396.21</v>
      </c>
      <c r="I15" s="8">
        <v>192024.2</v>
      </c>
      <c r="J15" s="13">
        <f t="shared" si="0"/>
        <v>167420.74705405417</v>
      </c>
      <c r="K15" s="13">
        <f t="shared" si="1"/>
        <v>92081.47884117672</v>
      </c>
      <c r="L15" s="8" t="s">
        <v>40</v>
      </c>
      <c r="M15" s="8" t="s">
        <v>41</v>
      </c>
      <c r="N15" s="8" t="s">
        <v>42</v>
      </c>
      <c r="O15" s="4"/>
      <c r="P15" s="4"/>
    </row>
    <row r="16" spans="1:16" ht="12.75" customHeight="1">
      <c r="A16" s="8" t="s">
        <v>196</v>
      </c>
      <c r="B16" s="8">
        <v>6017.5</v>
      </c>
      <c r="C16" s="8" t="s">
        <v>18</v>
      </c>
      <c r="D16" s="8" t="s">
        <v>19</v>
      </c>
      <c r="E16" s="8">
        <v>6013.83</v>
      </c>
      <c r="F16" s="8">
        <v>6013.58</v>
      </c>
      <c r="G16" s="8" t="s">
        <v>12</v>
      </c>
      <c r="H16" s="8">
        <v>67111.78</v>
      </c>
      <c r="I16" s="8">
        <v>192009.3</v>
      </c>
      <c r="J16" s="13">
        <f t="shared" si="0"/>
        <v>167136.311950139</v>
      </c>
      <c r="K16" s="13">
        <f t="shared" si="1"/>
        <v>92066.57857380528</v>
      </c>
      <c r="L16" s="8"/>
      <c r="M16" s="8"/>
      <c r="N16" s="8" t="s">
        <v>43</v>
      </c>
      <c r="O16" s="4"/>
      <c r="P16" s="4"/>
    </row>
    <row r="17" spans="1:16" ht="12.75" customHeight="1">
      <c r="A17" s="7" t="s">
        <v>197</v>
      </c>
      <c r="B17" s="7">
        <v>6017.79</v>
      </c>
      <c r="C17" s="7" t="s">
        <v>18</v>
      </c>
      <c r="D17" s="7" t="s">
        <v>44</v>
      </c>
      <c r="E17" s="7">
        <v>6015.62</v>
      </c>
      <c r="F17" s="7">
        <v>6015.54</v>
      </c>
      <c r="G17" s="7" t="s">
        <v>12</v>
      </c>
      <c r="H17" s="7">
        <v>67111.56</v>
      </c>
      <c r="I17" s="7">
        <v>192028.8</v>
      </c>
      <c r="J17" s="14">
        <f t="shared" si="0"/>
        <v>167136.0919461914</v>
      </c>
      <c r="K17" s="14">
        <f t="shared" si="1"/>
        <v>92086.0789237204</v>
      </c>
      <c r="L17" s="7"/>
      <c r="M17" s="7"/>
      <c r="N17" s="7" t="s">
        <v>43</v>
      </c>
      <c r="O17" s="4"/>
      <c r="P17" s="4"/>
    </row>
    <row r="18" spans="1:16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customHeight="1">
      <c r="A19" s="1" t="s">
        <v>198</v>
      </c>
      <c r="B19" s="2"/>
      <c r="C19" s="3"/>
      <c r="D19" s="3"/>
      <c r="E19" s="2"/>
      <c r="F19" s="2" t="s">
        <v>0</v>
      </c>
      <c r="G19" s="3"/>
      <c r="H19" s="2"/>
      <c r="I19" s="2"/>
      <c r="J19" s="2"/>
      <c r="K19" s="2"/>
      <c r="L19" s="2"/>
      <c r="M19" s="2"/>
      <c r="N19" s="2" t="s">
        <v>263</v>
      </c>
      <c r="O19" s="4"/>
      <c r="P19" s="4"/>
    </row>
    <row r="20" spans="1:16" ht="12.75" customHeight="1">
      <c r="A20" s="6" t="s">
        <v>182</v>
      </c>
      <c r="B20" s="6" t="s">
        <v>1</v>
      </c>
      <c r="C20" s="6"/>
      <c r="D20" s="6"/>
      <c r="E20" s="6" t="s">
        <v>2</v>
      </c>
      <c r="F20" s="6" t="s">
        <v>3</v>
      </c>
      <c r="G20" s="6"/>
      <c r="H20" s="6" t="s">
        <v>266</v>
      </c>
      <c r="I20" s="6" t="s">
        <v>266</v>
      </c>
      <c r="J20" s="6" t="s">
        <v>265</v>
      </c>
      <c r="K20" s="6" t="s">
        <v>265</v>
      </c>
      <c r="L20" s="6"/>
      <c r="M20" s="6"/>
      <c r="N20" s="6"/>
      <c r="O20" s="4"/>
      <c r="P20" s="4"/>
    </row>
    <row r="21" spans="1:16" ht="12.75" customHeight="1">
      <c r="A21" s="7" t="s">
        <v>183</v>
      </c>
      <c r="B21" s="7" t="s">
        <v>47</v>
      </c>
      <c r="C21" s="7" t="s">
        <v>46</v>
      </c>
      <c r="D21" s="7" t="s">
        <v>45</v>
      </c>
      <c r="E21" s="7" t="s">
        <v>9</v>
      </c>
      <c r="F21" s="7" t="s">
        <v>9</v>
      </c>
      <c r="G21" s="7" t="s">
        <v>4</v>
      </c>
      <c r="H21" s="7" t="s">
        <v>48</v>
      </c>
      <c r="I21" s="7" t="s">
        <v>5</v>
      </c>
      <c r="J21" s="7" t="s">
        <v>48</v>
      </c>
      <c r="K21" s="7" t="s">
        <v>5</v>
      </c>
      <c r="L21" s="7" t="s">
        <v>49</v>
      </c>
      <c r="M21" s="7" t="s">
        <v>6</v>
      </c>
      <c r="N21" s="7" t="s">
        <v>7</v>
      </c>
      <c r="O21" s="4"/>
      <c r="P21" s="4"/>
    </row>
    <row r="22" spans="1:15" ht="12.75" customHeight="1">
      <c r="A22" s="8" t="s">
        <v>199</v>
      </c>
      <c r="B22" s="8"/>
      <c r="C22" s="8"/>
      <c r="D22" s="8"/>
      <c r="E22" s="8"/>
      <c r="F22" s="8"/>
      <c r="G22" s="8"/>
      <c r="H22" s="8"/>
      <c r="I22" s="6"/>
      <c r="J22" s="6"/>
      <c r="K22" s="6"/>
      <c r="L22" s="6" t="s">
        <v>53</v>
      </c>
      <c r="M22" s="8" t="s">
        <v>54</v>
      </c>
      <c r="N22" s="8" t="s">
        <v>56</v>
      </c>
      <c r="O22" s="4"/>
    </row>
    <row r="23" spans="1:15" ht="12.75" customHeight="1">
      <c r="A23" s="8" t="s">
        <v>199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 t="s">
        <v>55</v>
      </c>
      <c r="M23" s="8" t="s">
        <v>54</v>
      </c>
      <c r="N23" s="8" t="s">
        <v>56</v>
      </c>
      <c r="O23" s="4"/>
    </row>
    <row r="24" spans="1:15" ht="12.75" customHeight="1">
      <c r="A24" s="8" t="s">
        <v>200</v>
      </c>
      <c r="B24" s="8">
        <v>6122.8</v>
      </c>
      <c r="C24" s="8" t="s">
        <v>57</v>
      </c>
      <c r="D24" s="8" t="s">
        <v>58</v>
      </c>
      <c r="E24" s="8">
        <v>6120.05</v>
      </c>
      <c r="F24" s="8">
        <v>6119.72</v>
      </c>
      <c r="G24" s="8" t="s">
        <v>35</v>
      </c>
      <c r="H24" s="8">
        <v>80129.86</v>
      </c>
      <c r="I24" s="8">
        <v>90498.9</v>
      </c>
      <c r="J24" s="13">
        <f>((H24+1300000)*0.999650397)/0.9996454-1200000</f>
        <v>180136.75895528006</v>
      </c>
      <c r="K24" s="13">
        <f>((I24+3100000)*0.999650397)/0.9996454-3100000</f>
        <v>90514.84857836924</v>
      </c>
      <c r="L24" s="8" t="s">
        <v>59</v>
      </c>
      <c r="M24" s="8" t="s">
        <v>14</v>
      </c>
      <c r="N24" s="8" t="s">
        <v>60</v>
      </c>
      <c r="O24" s="4"/>
    </row>
    <row r="25" spans="1:15" ht="12.75" customHeight="1">
      <c r="A25" s="8" t="s">
        <v>201</v>
      </c>
      <c r="B25" s="8">
        <v>6188.71</v>
      </c>
      <c r="C25" s="8" t="s">
        <v>18</v>
      </c>
      <c r="D25" s="8" t="s">
        <v>19</v>
      </c>
      <c r="E25" s="8">
        <v>6183.21</v>
      </c>
      <c r="F25" s="8">
        <v>6182.88</v>
      </c>
      <c r="G25" s="8" t="s">
        <v>35</v>
      </c>
      <c r="H25" s="8">
        <v>83963.66</v>
      </c>
      <c r="I25" s="8">
        <v>90074.36</v>
      </c>
      <c r="J25" s="13">
        <f aca="true" t="shared" si="2" ref="J25:J45">((H25+1300000)*0.999650397)/0.9996454-1200000</f>
        <v>183970.57811957411</v>
      </c>
      <c r="K25" s="13">
        <f aca="true" t="shared" si="3" ref="K25:K45">((I25+3100000)*0.999650397)/0.9996454-3100000</f>
        <v>90090.30645619007</v>
      </c>
      <c r="L25" s="8"/>
      <c r="M25" s="8"/>
      <c r="N25" s="8" t="s">
        <v>61</v>
      </c>
      <c r="O25" s="4"/>
    </row>
    <row r="26" spans="1:14" ht="12.75" customHeight="1">
      <c r="A26" s="8" t="s">
        <v>202</v>
      </c>
      <c r="B26" s="8">
        <v>6208.66</v>
      </c>
      <c r="C26" s="8" t="s">
        <v>18</v>
      </c>
      <c r="D26" s="8" t="s">
        <v>19</v>
      </c>
      <c r="E26" s="8">
        <v>6204.91</v>
      </c>
      <c r="F26" s="8">
        <v>6204.74</v>
      </c>
      <c r="G26" s="8" t="s">
        <v>12</v>
      </c>
      <c r="H26" s="8">
        <v>84766.57</v>
      </c>
      <c r="I26" s="8">
        <v>90270.66</v>
      </c>
      <c r="J26" s="13">
        <f t="shared" si="2"/>
        <v>184773.49213313893</v>
      </c>
      <c r="K26" s="13">
        <f t="shared" si="3"/>
        <v>90286.60743744951</v>
      </c>
      <c r="L26" s="8" t="s">
        <v>62</v>
      </c>
      <c r="M26" s="8" t="s">
        <v>21</v>
      </c>
      <c r="N26" s="8" t="s">
        <v>22</v>
      </c>
    </row>
    <row r="27" spans="1:14" ht="12.75" customHeight="1">
      <c r="A27" s="8" t="s">
        <v>203</v>
      </c>
      <c r="B27" s="8">
        <v>6225.25</v>
      </c>
      <c r="C27" s="8" t="s">
        <v>18</v>
      </c>
      <c r="D27" s="8" t="s">
        <v>19</v>
      </c>
      <c r="E27" s="8">
        <v>6222.33</v>
      </c>
      <c r="F27" s="8">
        <v>6222.17</v>
      </c>
      <c r="G27" s="8" t="s">
        <v>12</v>
      </c>
      <c r="H27" s="8">
        <v>87928.33</v>
      </c>
      <c r="I27" s="8">
        <v>91421.29</v>
      </c>
      <c r="J27" s="13">
        <f t="shared" si="2"/>
        <v>187935.2679380579</v>
      </c>
      <c r="K27" s="13">
        <f t="shared" si="3"/>
        <v>91437.24318918725</v>
      </c>
      <c r="L27" s="8" t="s">
        <v>63</v>
      </c>
      <c r="M27" s="8" t="s">
        <v>64</v>
      </c>
      <c r="N27" s="8" t="s">
        <v>22</v>
      </c>
    </row>
    <row r="28" spans="1:14" ht="12.75" customHeight="1">
      <c r="A28" s="8" t="s">
        <v>203</v>
      </c>
      <c r="B28" s="8">
        <v>6209.86</v>
      </c>
      <c r="C28" s="8" t="s">
        <v>18</v>
      </c>
      <c r="D28" s="8" t="s">
        <v>19</v>
      </c>
      <c r="E28" s="8">
        <v>6205.86</v>
      </c>
      <c r="F28" s="8">
        <v>6204.53</v>
      </c>
      <c r="G28" s="8" t="s">
        <v>12</v>
      </c>
      <c r="H28" s="8">
        <v>87934.57</v>
      </c>
      <c r="I28" s="8">
        <v>91739.48</v>
      </c>
      <c r="J28" s="13">
        <f t="shared" si="2"/>
        <v>187941.5079692502</v>
      </c>
      <c r="K28" s="13">
        <f t="shared" si="3"/>
        <v>91755.43477974646</v>
      </c>
      <c r="L28" s="8" t="s">
        <v>65</v>
      </c>
      <c r="M28" s="8" t="s">
        <v>66</v>
      </c>
      <c r="N28" s="8" t="s">
        <v>67</v>
      </c>
    </row>
    <row r="29" spans="1:14" ht="12.75" customHeight="1">
      <c r="A29" s="8" t="s">
        <v>204</v>
      </c>
      <c r="B29" s="8">
        <v>6179.42</v>
      </c>
      <c r="C29" s="8" t="s">
        <v>68</v>
      </c>
      <c r="D29" s="8"/>
      <c r="E29" s="8">
        <v>6176.42</v>
      </c>
      <c r="F29" s="8">
        <v>6175.25</v>
      </c>
      <c r="G29" s="8" t="s">
        <v>12</v>
      </c>
      <c r="H29" s="8">
        <v>82312.19</v>
      </c>
      <c r="I29" s="8">
        <v>90314.47</v>
      </c>
      <c r="J29" s="13">
        <f t="shared" si="2"/>
        <v>182319.09986425145</v>
      </c>
      <c r="K29" s="13">
        <f t="shared" si="3"/>
        <v>90330.41765644588</v>
      </c>
      <c r="L29" s="8" t="s">
        <v>69</v>
      </c>
      <c r="M29" s="8" t="s">
        <v>66</v>
      </c>
      <c r="N29" s="11" t="s">
        <v>120</v>
      </c>
    </row>
    <row r="30" spans="1:14" ht="12.75" customHeight="1">
      <c r="A30" s="8" t="s">
        <v>205</v>
      </c>
      <c r="B30" s="8">
        <v>6188.46</v>
      </c>
      <c r="C30" s="8" t="s">
        <v>68</v>
      </c>
      <c r="D30" s="8"/>
      <c r="E30" s="8">
        <v>6185.46</v>
      </c>
      <c r="F30" s="8">
        <v>6184.21</v>
      </c>
      <c r="G30" s="8" t="s">
        <v>12</v>
      </c>
      <c r="H30" s="8">
        <v>83948.33</v>
      </c>
      <c r="I30" s="8">
        <v>90060.01</v>
      </c>
      <c r="J30" s="13">
        <f t="shared" si="2"/>
        <v>183955.2480429432</v>
      </c>
      <c r="K30" s="13">
        <f t="shared" si="3"/>
        <v>90075.95638445765</v>
      </c>
      <c r="L30" s="8"/>
      <c r="M30" s="8"/>
      <c r="N30" s="8" t="s">
        <v>70</v>
      </c>
    </row>
    <row r="31" spans="1:14" ht="12.75" customHeight="1">
      <c r="A31" s="8" t="s">
        <v>206</v>
      </c>
      <c r="B31" s="8">
        <v>6216.11</v>
      </c>
      <c r="C31" s="8" t="s">
        <v>68</v>
      </c>
      <c r="D31" s="8"/>
      <c r="E31" s="8">
        <v>6213.11</v>
      </c>
      <c r="F31" s="8">
        <v>6212.11</v>
      </c>
      <c r="G31" s="8" t="s">
        <v>12</v>
      </c>
      <c r="H31" s="8">
        <v>86629.55</v>
      </c>
      <c r="I31" s="8">
        <v>91198.37</v>
      </c>
      <c r="J31" s="13">
        <f t="shared" si="2"/>
        <v>186636.48144575208</v>
      </c>
      <c r="K31" s="13">
        <f t="shared" si="3"/>
        <v>91214.3220748608</v>
      </c>
      <c r="L31" s="8" t="s">
        <v>71</v>
      </c>
      <c r="M31" s="8" t="s">
        <v>72</v>
      </c>
      <c r="N31" s="11" t="s">
        <v>120</v>
      </c>
    </row>
    <row r="32" spans="1:14" ht="12.75" customHeight="1">
      <c r="A32" s="8" t="s">
        <v>207</v>
      </c>
      <c r="B32" s="8">
        <v>6179.35</v>
      </c>
      <c r="C32" s="8" t="s">
        <v>26</v>
      </c>
      <c r="D32" s="8" t="s">
        <v>73</v>
      </c>
      <c r="E32" s="8">
        <v>6174.18</v>
      </c>
      <c r="F32" s="8">
        <v>6172.85</v>
      </c>
      <c r="G32" s="8" t="s">
        <v>12</v>
      </c>
      <c r="H32" s="8">
        <v>82312.57</v>
      </c>
      <c r="I32" s="8">
        <v>90313.5</v>
      </c>
      <c r="J32" s="13">
        <f t="shared" si="2"/>
        <v>182319.479866151</v>
      </c>
      <c r="K32" s="13">
        <f t="shared" si="3"/>
        <v>90329.44765159674</v>
      </c>
      <c r="L32" s="8" t="s">
        <v>74</v>
      </c>
      <c r="M32" s="8" t="s">
        <v>75</v>
      </c>
      <c r="N32" s="8" t="s">
        <v>67</v>
      </c>
    </row>
    <row r="33" spans="1:14" ht="12.75" customHeight="1">
      <c r="A33" s="8" t="s">
        <v>208</v>
      </c>
      <c r="B33" s="8">
        <v>6177.61</v>
      </c>
      <c r="C33" s="8" t="s">
        <v>26</v>
      </c>
      <c r="D33" s="8" t="s">
        <v>76</v>
      </c>
      <c r="E33" s="8">
        <v>6173.19</v>
      </c>
      <c r="F33" s="8">
        <v>6172.36</v>
      </c>
      <c r="G33" s="8" t="s">
        <v>12</v>
      </c>
      <c r="H33" s="8">
        <v>82424.96</v>
      </c>
      <c r="I33" s="8">
        <v>90406.53</v>
      </c>
      <c r="J33" s="13">
        <f t="shared" si="2"/>
        <v>182431.87042796286</v>
      </c>
      <c r="K33" s="13">
        <f t="shared" si="3"/>
        <v>90422.47811663197</v>
      </c>
      <c r="L33" s="8" t="s">
        <v>77</v>
      </c>
      <c r="M33" s="8" t="s">
        <v>78</v>
      </c>
      <c r="N33" s="8" t="s">
        <v>43</v>
      </c>
    </row>
    <row r="34" spans="1:14" ht="12.75" customHeight="1">
      <c r="A34" s="8" t="s">
        <v>209</v>
      </c>
      <c r="B34" s="8">
        <v>6177.58</v>
      </c>
      <c r="C34" s="8" t="s">
        <v>26</v>
      </c>
      <c r="D34" s="8" t="s">
        <v>79</v>
      </c>
      <c r="E34" s="8">
        <v>6173.16</v>
      </c>
      <c r="F34" s="8">
        <v>6172.83</v>
      </c>
      <c r="G34" s="8" t="s">
        <v>12</v>
      </c>
      <c r="H34" s="8">
        <v>82337.47</v>
      </c>
      <c r="I34" s="8">
        <v>90357.63</v>
      </c>
      <c r="J34" s="13">
        <f t="shared" si="2"/>
        <v>182344.3799906203</v>
      </c>
      <c r="K34" s="13">
        <f t="shared" si="3"/>
        <v>90373.57787219249</v>
      </c>
      <c r="L34" s="8" t="s">
        <v>80</v>
      </c>
      <c r="M34" s="8" t="s">
        <v>81</v>
      </c>
      <c r="N34" s="8" t="s">
        <v>67</v>
      </c>
    </row>
    <row r="35" spans="1:14" ht="12.75" customHeight="1">
      <c r="A35" s="8" t="s">
        <v>210</v>
      </c>
      <c r="B35" s="8">
        <v>6188.44</v>
      </c>
      <c r="C35" s="8" t="s">
        <v>10</v>
      </c>
      <c r="D35" s="8" t="s">
        <v>79</v>
      </c>
      <c r="E35" s="8">
        <v>6185.61</v>
      </c>
      <c r="F35" s="8">
        <v>6185.19</v>
      </c>
      <c r="G35" s="8" t="s">
        <v>35</v>
      </c>
      <c r="H35" s="8">
        <v>83991.72</v>
      </c>
      <c r="I35" s="8">
        <v>90080.57</v>
      </c>
      <c r="J35" s="13">
        <f t="shared" si="2"/>
        <v>183998.63825983997</v>
      </c>
      <c r="K35" s="13">
        <f t="shared" si="3"/>
        <v>90096.51648723241</v>
      </c>
      <c r="L35" s="8"/>
      <c r="M35" s="8"/>
      <c r="N35" s="8" t="s">
        <v>61</v>
      </c>
    </row>
    <row r="36" spans="1:14" ht="12.75" customHeight="1">
      <c r="A36" s="8" t="s">
        <v>211</v>
      </c>
      <c r="B36" s="8">
        <v>6160.57</v>
      </c>
      <c r="C36" s="8" t="s">
        <v>82</v>
      </c>
      <c r="D36" s="8"/>
      <c r="E36" s="8"/>
      <c r="F36" s="8"/>
      <c r="G36" s="8"/>
      <c r="H36" s="8">
        <v>81854.85</v>
      </c>
      <c r="I36" s="8">
        <v>90445.86</v>
      </c>
      <c r="J36" s="13">
        <f t="shared" si="2"/>
        <v>181861.75757811265</v>
      </c>
      <c r="K36" s="13">
        <f t="shared" si="3"/>
        <v>90461.80831323424</v>
      </c>
      <c r="L36" s="8" t="s">
        <v>83</v>
      </c>
      <c r="M36" s="8" t="s">
        <v>84</v>
      </c>
      <c r="N36" s="8" t="s">
        <v>42</v>
      </c>
    </row>
    <row r="37" spans="1:14" ht="12.75" customHeight="1">
      <c r="A37" s="8" t="s">
        <v>212</v>
      </c>
      <c r="B37" s="8">
        <v>6178.53</v>
      </c>
      <c r="C37" s="8" t="s">
        <v>31</v>
      </c>
      <c r="D37" s="8" t="s">
        <v>85</v>
      </c>
      <c r="E37" s="8">
        <v>6172.11</v>
      </c>
      <c r="F37" s="8">
        <v>6171.11</v>
      </c>
      <c r="G37" s="8" t="s">
        <v>35</v>
      </c>
      <c r="H37" s="8">
        <v>82284.95</v>
      </c>
      <c r="I37" s="8">
        <v>90332.6</v>
      </c>
      <c r="J37" s="13">
        <f t="shared" si="2"/>
        <v>182291.85972808464</v>
      </c>
      <c r="K37" s="13">
        <f t="shared" si="3"/>
        <v>90348.5477470737</v>
      </c>
      <c r="L37" s="8" t="s">
        <v>86</v>
      </c>
      <c r="M37" s="8" t="s">
        <v>87</v>
      </c>
      <c r="N37" s="8" t="s">
        <v>67</v>
      </c>
    </row>
    <row r="38" spans="1:14" ht="12.75" customHeight="1">
      <c r="A38" s="8" t="s">
        <v>213</v>
      </c>
      <c r="B38" s="8">
        <v>6190.34</v>
      </c>
      <c r="C38" s="8" t="s">
        <v>82</v>
      </c>
      <c r="D38" s="8"/>
      <c r="E38" s="8"/>
      <c r="F38" s="8"/>
      <c r="G38" s="8"/>
      <c r="H38" s="8">
        <v>83971.33</v>
      </c>
      <c r="I38" s="8">
        <v>90046.93</v>
      </c>
      <c r="J38" s="13">
        <f t="shared" si="2"/>
        <v>183978.24815791496</v>
      </c>
      <c r="K38" s="13">
        <f t="shared" si="3"/>
        <v>90062.87631907407</v>
      </c>
      <c r="L38" s="8"/>
      <c r="M38" s="8"/>
      <c r="N38" s="8" t="s">
        <v>88</v>
      </c>
    </row>
    <row r="39" spans="1:14" ht="12.75" customHeight="1">
      <c r="A39" s="8" t="s">
        <v>214</v>
      </c>
      <c r="B39" s="8">
        <v>6234.59</v>
      </c>
      <c r="C39" s="8" t="s">
        <v>26</v>
      </c>
      <c r="D39" s="8" t="s">
        <v>89</v>
      </c>
      <c r="E39" s="8">
        <v>6230.92</v>
      </c>
      <c r="F39" s="8">
        <v>6229.17</v>
      </c>
      <c r="G39" s="8" t="s">
        <v>12</v>
      </c>
      <c r="H39" s="8">
        <v>85854.43</v>
      </c>
      <c r="I39" s="8">
        <v>90629.2</v>
      </c>
      <c r="J39" s="13">
        <f t="shared" si="2"/>
        <v>185861.35757110338</v>
      </c>
      <c r="K39" s="13">
        <f t="shared" si="3"/>
        <v>90645.14922970952</v>
      </c>
      <c r="L39" s="8" t="s">
        <v>90</v>
      </c>
      <c r="M39" s="8" t="s">
        <v>91</v>
      </c>
      <c r="N39" s="8" t="s">
        <v>22</v>
      </c>
    </row>
    <row r="40" spans="1:14" ht="12.75" customHeight="1">
      <c r="A40" s="8" t="s">
        <v>215</v>
      </c>
      <c r="B40" s="8">
        <v>6172.85</v>
      </c>
      <c r="C40" s="8" t="s">
        <v>18</v>
      </c>
      <c r="D40" s="8" t="s">
        <v>92</v>
      </c>
      <c r="E40" s="8">
        <v>6169.02</v>
      </c>
      <c r="F40" s="8">
        <v>6168.68</v>
      </c>
      <c r="G40" s="8" t="s">
        <v>12</v>
      </c>
      <c r="H40" s="8">
        <v>82198.45</v>
      </c>
      <c r="I40" s="8">
        <v>90391.91</v>
      </c>
      <c r="J40" s="13">
        <f t="shared" si="2"/>
        <v>182205.3592956909</v>
      </c>
      <c r="K40" s="13">
        <f t="shared" si="3"/>
        <v>90407.85804355051</v>
      </c>
      <c r="L40" s="8" t="s">
        <v>93</v>
      </c>
      <c r="M40" s="8" t="s">
        <v>94</v>
      </c>
      <c r="N40" s="8" t="s">
        <v>67</v>
      </c>
    </row>
    <row r="41" spans="1:14" ht="12.75" customHeight="1">
      <c r="A41" s="8" t="s">
        <v>216</v>
      </c>
      <c r="B41" s="8">
        <v>6188.71</v>
      </c>
      <c r="C41" s="8" t="s">
        <v>95</v>
      </c>
      <c r="D41" s="8" t="s">
        <v>34</v>
      </c>
      <c r="E41" s="8">
        <v>6186.54</v>
      </c>
      <c r="F41" s="8">
        <v>6186.38</v>
      </c>
      <c r="G41" s="8" t="s">
        <v>35</v>
      </c>
      <c r="H41" s="8">
        <v>83963.66</v>
      </c>
      <c r="I41" s="8">
        <v>90074.36</v>
      </c>
      <c r="J41" s="13">
        <f t="shared" si="2"/>
        <v>183970.57811957411</v>
      </c>
      <c r="K41" s="13">
        <f t="shared" si="3"/>
        <v>90090.30645619007</v>
      </c>
      <c r="L41" s="8"/>
      <c r="M41" s="8"/>
      <c r="N41" s="8" t="s">
        <v>61</v>
      </c>
    </row>
    <row r="42" spans="1:14" ht="12.75" customHeight="1">
      <c r="A42" s="8" t="s">
        <v>217</v>
      </c>
      <c r="B42" s="8">
        <v>6194.57</v>
      </c>
      <c r="C42" s="8" t="s">
        <v>96</v>
      </c>
      <c r="D42" s="8" t="s">
        <v>97</v>
      </c>
      <c r="E42" s="8">
        <v>6192.74</v>
      </c>
      <c r="F42" s="8">
        <v>6192.49</v>
      </c>
      <c r="G42" s="8" t="s">
        <v>12</v>
      </c>
      <c r="H42" s="8">
        <v>84077.15</v>
      </c>
      <c r="I42" s="8">
        <v>90069.27</v>
      </c>
      <c r="J42" s="13">
        <f t="shared" si="2"/>
        <v>184084.06868688483</v>
      </c>
      <c r="K42" s="13">
        <f t="shared" si="3"/>
        <v>90085.21643074648</v>
      </c>
      <c r="L42" s="8" t="s">
        <v>98</v>
      </c>
      <c r="M42" s="8" t="s">
        <v>54</v>
      </c>
      <c r="N42" s="8" t="s">
        <v>22</v>
      </c>
    </row>
    <row r="43" spans="1:14" ht="12.75" customHeight="1">
      <c r="A43" s="8" t="s">
        <v>217</v>
      </c>
      <c r="B43" s="8">
        <v>6236.6</v>
      </c>
      <c r="C43" s="8" t="s">
        <v>99</v>
      </c>
      <c r="D43" s="8" t="s">
        <v>34</v>
      </c>
      <c r="E43" s="8">
        <v>6233.52</v>
      </c>
      <c r="F43" s="8">
        <v>6233.35</v>
      </c>
      <c r="G43" s="8" t="s">
        <v>12</v>
      </c>
      <c r="H43" s="8">
        <v>86313.22</v>
      </c>
      <c r="I43" s="8">
        <v>90794.05</v>
      </c>
      <c r="J43" s="13">
        <f t="shared" si="2"/>
        <v>186320.14986449038</v>
      </c>
      <c r="K43" s="13">
        <f t="shared" si="3"/>
        <v>90810.00005375687</v>
      </c>
      <c r="L43" s="8" t="s">
        <v>100</v>
      </c>
      <c r="M43" s="8" t="s">
        <v>101</v>
      </c>
      <c r="N43" s="8" t="s">
        <v>22</v>
      </c>
    </row>
    <row r="44" spans="1:14" ht="12.75" customHeight="1">
      <c r="A44" s="8" t="s">
        <v>218</v>
      </c>
      <c r="B44" s="8">
        <v>6191.62</v>
      </c>
      <c r="C44" s="8" t="s">
        <v>18</v>
      </c>
      <c r="D44" s="8" t="s">
        <v>19</v>
      </c>
      <c r="E44" s="8">
        <v>6188.12</v>
      </c>
      <c r="F44" s="8">
        <v>6187.79</v>
      </c>
      <c r="G44" s="8" t="s">
        <v>12</v>
      </c>
      <c r="H44" s="8">
        <v>84029.41</v>
      </c>
      <c r="I44" s="8">
        <v>90039.25</v>
      </c>
      <c r="J44" s="13">
        <f t="shared" si="2"/>
        <v>184036.32844824344</v>
      </c>
      <c r="K44" s="13">
        <f t="shared" si="3"/>
        <v>90055.19628068386</v>
      </c>
      <c r="L44" s="8"/>
      <c r="M44" s="8"/>
      <c r="N44" s="8" t="s">
        <v>61</v>
      </c>
    </row>
    <row r="45" spans="1:14" ht="12.75" customHeight="1">
      <c r="A45" s="7" t="s">
        <v>219</v>
      </c>
      <c r="B45" s="7">
        <v>6175.32</v>
      </c>
      <c r="C45" s="7" t="s">
        <v>18</v>
      </c>
      <c r="D45" s="7" t="s">
        <v>19</v>
      </c>
      <c r="E45" s="7">
        <v>6170.32</v>
      </c>
      <c r="F45" s="7">
        <v>6169.82</v>
      </c>
      <c r="G45" s="7" t="s">
        <v>12</v>
      </c>
      <c r="H45" s="7">
        <v>82301.83</v>
      </c>
      <c r="I45" s="7">
        <v>90402.1</v>
      </c>
      <c r="J45" s="14">
        <f t="shared" si="2"/>
        <v>182308.739812464</v>
      </c>
      <c r="K45" s="14">
        <f t="shared" si="3"/>
        <v>90418.04809448821</v>
      </c>
      <c r="L45" s="7"/>
      <c r="M45" s="7"/>
      <c r="N45" s="7" t="s">
        <v>102</v>
      </c>
    </row>
    <row r="47" spans="1:15" ht="12.75" customHeight="1">
      <c r="A47" s="1" t="s">
        <v>220</v>
      </c>
      <c r="B47" s="2"/>
      <c r="C47" s="3"/>
      <c r="D47" s="3"/>
      <c r="E47" s="2"/>
      <c r="F47" s="2" t="s">
        <v>0</v>
      </c>
      <c r="G47" s="3"/>
      <c r="H47" s="2"/>
      <c r="I47" s="2"/>
      <c r="J47" s="2"/>
      <c r="K47" s="2"/>
      <c r="L47" s="2"/>
      <c r="M47" s="2"/>
      <c r="N47" s="2" t="s">
        <v>261</v>
      </c>
      <c r="O47" s="9"/>
    </row>
    <row r="48" spans="1:16" ht="12.75" customHeight="1">
      <c r="A48" s="6" t="s">
        <v>182</v>
      </c>
      <c r="B48" s="6" t="s">
        <v>1</v>
      </c>
      <c r="C48" s="6"/>
      <c r="D48" s="6"/>
      <c r="E48" s="6" t="s">
        <v>2</v>
      </c>
      <c r="F48" s="6" t="s">
        <v>3</v>
      </c>
      <c r="G48" s="6"/>
      <c r="H48" s="6" t="s">
        <v>266</v>
      </c>
      <c r="I48" s="6" t="s">
        <v>266</v>
      </c>
      <c r="J48" s="6" t="s">
        <v>265</v>
      </c>
      <c r="K48" s="6" t="s">
        <v>265</v>
      </c>
      <c r="L48" s="6"/>
      <c r="M48" s="6"/>
      <c r="N48" s="6"/>
      <c r="O48" s="4"/>
      <c r="P48" s="4"/>
    </row>
    <row r="49" spans="1:16" ht="12.75" customHeight="1">
      <c r="A49" s="7" t="s">
        <v>183</v>
      </c>
      <c r="B49" s="7" t="s">
        <v>47</v>
      </c>
      <c r="C49" s="7" t="s">
        <v>46</v>
      </c>
      <c r="D49" s="7" t="s">
        <v>45</v>
      </c>
      <c r="E49" s="7" t="s">
        <v>9</v>
      </c>
      <c r="F49" s="7" t="s">
        <v>9</v>
      </c>
      <c r="G49" s="7" t="s">
        <v>4</v>
      </c>
      <c r="H49" s="7" t="s">
        <v>48</v>
      </c>
      <c r="I49" s="7" t="s">
        <v>5</v>
      </c>
      <c r="J49" s="7" t="s">
        <v>48</v>
      </c>
      <c r="K49" s="7" t="s">
        <v>5</v>
      </c>
      <c r="L49" s="7" t="s">
        <v>49</v>
      </c>
      <c r="M49" s="7" t="s">
        <v>6</v>
      </c>
      <c r="N49" s="7" t="s">
        <v>7</v>
      </c>
      <c r="O49" s="4"/>
      <c r="P49" s="4"/>
    </row>
    <row r="50" spans="1:14" ht="12.75" customHeight="1">
      <c r="A50" s="10" t="s">
        <v>183</v>
      </c>
      <c r="B50" s="10" t="s">
        <v>8</v>
      </c>
      <c r="C50" s="10"/>
      <c r="D50" s="10"/>
      <c r="E50" s="10" t="s">
        <v>9</v>
      </c>
      <c r="F50" s="10" t="s">
        <v>9</v>
      </c>
      <c r="G50" s="10"/>
      <c r="H50" s="10"/>
      <c r="I50" s="10"/>
      <c r="J50" s="15"/>
      <c r="K50" s="15"/>
      <c r="L50" s="10"/>
      <c r="M50" s="10"/>
      <c r="N50" s="10"/>
    </row>
    <row r="51" spans="1:14" ht="12.75" customHeight="1">
      <c r="A51" s="11" t="s">
        <v>221</v>
      </c>
      <c r="B51" s="11">
        <v>6296.28</v>
      </c>
      <c r="C51" s="11" t="s">
        <v>103</v>
      </c>
      <c r="D51" s="11" t="s">
        <v>11</v>
      </c>
      <c r="E51" s="11">
        <v>6294.28</v>
      </c>
      <c r="F51" s="11">
        <v>6294.2</v>
      </c>
      <c r="G51" s="11" t="s">
        <v>12</v>
      </c>
      <c r="H51" s="11">
        <v>97127.79</v>
      </c>
      <c r="I51" s="11">
        <v>196314.2</v>
      </c>
      <c r="J51" s="13">
        <f aca="true" t="shared" si="4" ref="J51:J82">((H51+1300000)*0.999645378)/0.9996454-1200000</f>
        <v>197127.75925228558</v>
      </c>
      <c r="K51" s="13">
        <f aca="true" t="shared" si="5" ref="K51:K82">((I51+3000000)*0.999645378)/0.9996454-3100000</f>
        <v>96314.12965614349</v>
      </c>
      <c r="L51" s="11" t="s">
        <v>104</v>
      </c>
      <c r="M51" s="11" t="s">
        <v>94</v>
      </c>
      <c r="N51" s="11" t="s">
        <v>43</v>
      </c>
    </row>
    <row r="52" spans="1:14" ht="12.75" customHeight="1">
      <c r="A52" s="11" t="s">
        <v>222</v>
      </c>
      <c r="B52" s="11">
        <v>6240.71</v>
      </c>
      <c r="C52" s="11" t="s">
        <v>105</v>
      </c>
      <c r="D52" s="11" t="s">
        <v>106</v>
      </c>
      <c r="E52" s="11">
        <v>6233.29</v>
      </c>
      <c r="F52" s="11">
        <v>6233.13</v>
      </c>
      <c r="G52" s="11" t="s">
        <v>12</v>
      </c>
      <c r="H52" s="11">
        <v>90515.73</v>
      </c>
      <c r="I52" s="11">
        <v>192373.4</v>
      </c>
      <c r="J52" s="13">
        <f t="shared" si="4"/>
        <v>190515.69939780235</v>
      </c>
      <c r="K52" s="13">
        <f t="shared" si="5"/>
        <v>92373.32974287169</v>
      </c>
      <c r="L52" s="11" t="s">
        <v>107</v>
      </c>
      <c r="M52" s="11" t="s">
        <v>72</v>
      </c>
      <c r="N52" s="11" t="s">
        <v>43</v>
      </c>
    </row>
    <row r="53" spans="1:14" ht="12.75" customHeight="1">
      <c r="A53" s="11" t="s">
        <v>223</v>
      </c>
      <c r="B53" s="11">
        <v>6231.37</v>
      </c>
      <c r="C53" s="11" t="s">
        <v>105</v>
      </c>
      <c r="D53" s="11" t="s">
        <v>19</v>
      </c>
      <c r="E53" s="11">
        <v>6228.79</v>
      </c>
      <c r="F53" s="11">
        <v>6228.2</v>
      </c>
      <c r="G53" s="11" t="s">
        <v>12</v>
      </c>
      <c r="H53" s="11">
        <v>89084.4</v>
      </c>
      <c r="I53" s="11">
        <v>191934.9</v>
      </c>
      <c r="J53" s="13">
        <f t="shared" si="4"/>
        <v>189084.36942930263</v>
      </c>
      <c r="K53" s="13">
        <f t="shared" si="5"/>
        <v>91934.82975252206</v>
      </c>
      <c r="L53" s="11" t="s">
        <v>108</v>
      </c>
      <c r="M53" s="11" t="s">
        <v>109</v>
      </c>
      <c r="N53" s="11" t="s">
        <v>110</v>
      </c>
    </row>
    <row r="54" spans="1:14" ht="12.75" customHeight="1">
      <c r="A54" s="11" t="s">
        <v>224</v>
      </c>
      <c r="B54" s="11">
        <v>6253.88</v>
      </c>
      <c r="C54" s="11" t="s">
        <v>105</v>
      </c>
      <c r="D54" s="11" t="s">
        <v>111</v>
      </c>
      <c r="E54" s="11">
        <v>6250.38</v>
      </c>
      <c r="F54" s="11">
        <v>6249.88</v>
      </c>
      <c r="G54" s="11" t="s">
        <v>12</v>
      </c>
      <c r="H54" s="11">
        <v>93933.09</v>
      </c>
      <c r="I54" s="11">
        <v>195663.8</v>
      </c>
      <c r="J54" s="13">
        <f t="shared" si="4"/>
        <v>193933.05932259373</v>
      </c>
      <c r="K54" s="13">
        <f t="shared" si="5"/>
        <v>95663.72967045708</v>
      </c>
      <c r="L54" s="11" t="s">
        <v>112</v>
      </c>
      <c r="M54" s="11" t="s">
        <v>113</v>
      </c>
      <c r="N54" s="11" t="s">
        <v>114</v>
      </c>
    </row>
    <row r="55" spans="1:14" ht="12.75" customHeight="1">
      <c r="A55" s="11" t="s">
        <v>225</v>
      </c>
      <c r="B55" s="11">
        <v>6235.8</v>
      </c>
      <c r="C55" s="11" t="s">
        <v>26</v>
      </c>
      <c r="D55" s="11" t="s">
        <v>27</v>
      </c>
      <c r="E55" s="11">
        <v>6230.8</v>
      </c>
      <c r="F55" s="11">
        <v>6229.8</v>
      </c>
      <c r="G55" s="11" t="s">
        <v>12</v>
      </c>
      <c r="H55" s="11">
        <v>93950.09</v>
      </c>
      <c r="I55" s="11">
        <v>193802.01</v>
      </c>
      <c r="J55" s="13">
        <f t="shared" si="4"/>
        <v>193950.05932221957</v>
      </c>
      <c r="K55" s="13">
        <f t="shared" si="5"/>
        <v>93801.93971143104</v>
      </c>
      <c r="L55" s="11" t="s">
        <v>115</v>
      </c>
      <c r="M55" s="11" t="s">
        <v>116</v>
      </c>
      <c r="N55" s="11" t="s">
        <v>117</v>
      </c>
    </row>
    <row r="56" spans="1:14" ht="12.75" customHeight="1">
      <c r="A56" s="11" t="s">
        <v>226</v>
      </c>
      <c r="B56" s="11">
        <v>6238.6</v>
      </c>
      <c r="C56" s="11" t="s">
        <v>68</v>
      </c>
      <c r="D56" s="11"/>
      <c r="E56" s="11">
        <v>6238.02</v>
      </c>
      <c r="F56" s="11">
        <v>6235.1</v>
      </c>
      <c r="G56" s="11" t="s">
        <v>35</v>
      </c>
      <c r="H56" s="11">
        <v>94996.96</v>
      </c>
      <c r="I56" s="11">
        <v>194088.9</v>
      </c>
      <c r="J56" s="13">
        <f t="shared" si="4"/>
        <v>194996.92929918016</v>
      </c>
      <c r="K56" s="13">
        <f t="shared" si="5"/>
        <v>94088.82970511727</v>
      </c>
      <c r="L56" s="11" t="s">
        <v>118</v>
      </c>
      <c r="M56" s="11" t="s">
        <v>119</v>
      </c>
      <c r="N56" s="11" t="s">
        <v>120</v>
      </c>
    </row>
    <row r="57" spans="1:14" ht="12.75" customHeight="1">
      <c r="A57" s="11" t="s">
        <v>227</v>
      </c>
      <c r="B57" s="11">
        <v>6230.72</v>
      </c>
      <c r="C57" s="11" t="s">
        <v>105</v>
      </c>
      <c r="D57" s="11" t="s">
        <v>34</v>
      </c>
      <c r="E57" s="11">
        <v>6226.72</v>
      </c>
      <c r="F57" s="11">
        <v>6226.55</v>
      </c>
      <c r="G57" s="11" t="s">
        <v>12</v>
      </c>
      <c r="H57" s="11">
        <v>94507.87</v>
      </c>
      <c r="I57" s="11">
        <v>194124.01</v>
      </c>
      <c r="J57" s="13">
        <f t="shared" si="4"/>
        <v>194507.8393099443</v>
      </c>
      <c r="K57" s="13">
        <f t="shared" si="5"/>
        <v>94123.93970434461</v>
      </c>
      <c r="L57" s="11" t="s">
        <v>121</v>
      </c>
      <c r="M57" s="11" t="s">
        <v>122</v>
      </c>
      <c r="N57" s="11" t="s">
        <v>123</v>
      </c>
    </row>
    <row r="58" spans="1:14" ht="12.75" customHeight="1">
      <c r="A58" s="11" t="s">
        <v>228</v>
      </c>
      <c r="B58" s="11">
        <v>6237.8</v>
      </c>
      <c r="C58" s="11" t="s">
        <v>68</v>
      </c>
      <c r="D58" s="11"/>
      <c r="E58" s="11">
        <v>6234.3</v>
      </c>
      <c r="F58" s="11">
        <v>6232.8</v>
      </c>
      <c r="G58" s="11" t="s">
        <v>35</v>
      </c>
      <c r="H58" s="11">
        <v>94986.14</v>
      </c>
      <c r="I58" s="11">
        <v>194030.1</v>
      </c>
      <c r="J58" s="13">
        <f t="shared" si="4"/>
        <v>194986.10929941828</v>
      </c>
      <c r="K58" s="13">
        <f t="shared" si="5"/>
        <v>94030.02970641153</v>
      </c>
      <c r="L58" s="11" t="s">
        <v>124</v>
      </c>
      <c r="M58" s="11" t="s">
        <v>125</v>
      </c>
      <c r="N58" s="11" t="s">
        <v>120</v>
      </c>
    </row>
    <row r="59" spans="1:14" ht="12.75" customHeight="1">
      <c r="A59" s="11" t="s">
        <v>229</v>
      </c>
      <c r="B59" s="11">
        <v>6220.92</v>
      </c>
      <c r="C59" s="11" t="s">
        <v>82</v>
      </c>
      <c r="D59" s="11"/>
      <c r="E59" s="11"/>
      <c r="F59" s="11"/>
      <c r="G59" s="11" t="s">
        <v>35</v>
      </c>
      <c r="H59" s="11">
        <v>94760.57</v>
      </c>
      <c r="I59" s="11">
        <v>193753.1</v>
      </c>
      <c r="J59" s="13">
        <f t="shared" si="4"/>
        <v>194760.53930438287</v>
      </c>
      <c r="K59" s="13">
        <f t="shared" si="5"/>
        <v>93753.02971250797</v>
      </c>
      <c r="L59" s="11" t="s">
        <v>126</v>
      </c>
      <c r="M59" s="11" t="s">
        <v>14</v>
      </c>
      <c r="N59" s="11" t="s">
        <v>127</v>
      </c>
    </row>
    <row r="60" spans="1:14" ht="12.75" customHeight="1">
      <c r="A60" s="11" t="s">
        <v>230</v>
      </c>
      <c r="B60" s="11">
        <v>6222.35</v>
      </c>
      <c r="C60" s="11" t="s">
        <v>10</v>
      </c>
      <c r="D60" s="11" t="s">
        <v>73</v>
      </c>
      <c r="E60" s="11">
        <v>6218.02</v>
      </c>
      <c r="F60" s="11">
        <v>6217.35</v>
      </c>
      <c r="G60" s="11" t="s">
        <v>35</v>
      </c>
      <c r="H60" s="11">
        <v>94800.01</v>
      </c>
      <c r="I60" s="11">
        <v>193704.31</v>
      </c>
      <c r="J60" s="13">
        <f t="shared" si="4"/>
        <v>194799.97930351482</v>
      </c>
      <c r="K60" s="13">
        <f t="shared" si="5"/>
        <v>93704.23971358174</v>
      </c>
      <c r="L60" s="11" t="s">
        <v>118</v>
      </c>
      <c r="M60" s="11" t="s">
        <v>119</v>
      </c>
      <c r="N60" s="11" t="s">
        <v>117</v>
      </c>
    </row>
    <row r="61" spans="1:14" ht="12.75" customHeight="1">
      <c r="A61" s="11" t="s">
        <v>231</v>
      </c>
      <c r="B61" s="11">
        <v>6253.95</v>
      </c>
      <c r="C61" s="11" t="s">
        <v>68</v>
      </c>
      <c r="D61" s="11"/>
      <c r="E61" s="11">
        <v>6250.95</v>
      </c>
      <c r="F61" s="11">
        <v>6250.12</v>
      </c>
      <c r="G61" s="11" t="s">
        <v>35</v>
      </c>
      <c r="H61" s="11">
        <v>93999.88</v>
      </c>
      <c r="I61" s="11">
        <v>195859.11</v>
      </c>
      <c r="J61" s="13">
        <f t="shared" si="4"/>
        <v>193999.84932112368</v>
      </c>
      <c r="K61" s="13">
        <f t="shared" si="5"/>
        <v>95859.03966615908</v>
      </c>
      <c r="L61" s="11" t="s">
        <v>128</v>
      </c>
      <c r="M61" s="11" t="s">
        <v>129</v>
      </c>
      <c r="N61" s="11" t="s">
        <v>120</v>
      </c>
    </row>
    <row r="62" spans="1:14" ht="12.75" customHeight="1">
      <c r="A62" s="11" t="s">
        <v>232</v>
      </c>
      <c r="B62" s="11">
        <v>6259.46</v>
      </c>
      <c r="C62" s="11" t="s">
        <v>68</v>
      </c>
      <c r="D62" s="11"/>
      <c r="E62" s="11">
        <v>6256.46</v>
      </c>
      <c r="F62" s="11">
        <v>6256.04</v>
      </c>
      <c r="G62" s="11" t="s">
        <v>35</v>
      </c>
      <c r="H62" s="11">
        <v>96352.64</v>
      </c>
      <c r="I62" s="11">
        <v>196127.4</v>
      </c>
      <c r="J62" s="13">
        <f t="shared" si="4"/>
        <v>196352.6092693447</v>
      </c>
      <c r="K62" s="13">
        <f t="shared" si="5"/>
        <v>96127.32966025453</v>
      </c>
      <c r="L62" s="11" t="s">
        <v>130</v>
      </c>
      <c r="M62" s="11" t="s">
        <v>131</v>
      </c>
      <c r="N62" s="11" t="s">
        <v>120</v>
      </c>
    </row>
    <row r="63" spans="1:14" ht="12.75" customHeight="1">
      <c r="A63" s="11" t="s">
        <v>233</v>
      </c>
      <c r="B63" s="11">
        <v>6250.14</v>
      </c>
      <c r="C63" s="11" t="s">
        <v>26</v>
      </c>
      <c r="D63" s="11" t="s">
        <v>85</v>
      </c>
      <c r="E63" s="11">
        <v>6243.39</v>
      </c>
      <c r="F63" s="11">
        <v>6242.39</v>
      </c>
      <c r="G63" s="11" t="s">
        <v>35</v>
      </c>
      <c r="H63" s="11">
        <v>96123.34</v>
      </c>
      <c r="I63" s="11">
        <v>196079.2</v>
      </c>
      <c r="J63" s="13">
        <f t="shared" si="4"/>
        <v>196123.30927439127</v>
      </c>
      <c r="K63" s="13">
        <f t="shared" si="5"/>
        <v>96079.12966131559</v>
      </c>
      <c r="L63" s="11" t="s">
        <v>132</v>
      </c>
      <c r="M63" s="11" t="s">
        <v>116</v>
      </c>
      <c r="N63" s="11" t="s">
        <v>133</v>
      </c>
    </row>
    <row r="64" spans="1:14" ht="12.75" customHeight="1">
      <c r="A64" s="11" t="s">
        <v>234</v>
      </c>
      <c r="B64" s="11">
        <v>6253.69</v>
      </c>
      <c r="C64" s="11" t="s">
        <v>26</v>
      </c>
      <c r="D64" s="11" t="s">
        <v>73</v>
      </c>
      <c r="E64" s="11">
        <v>6248.27</v>
      </c>
      <c r="F64" s="11">
        <v>6247.61</v>
      </c>
      <c r="G64" s="11" t="s">
        <v>35</v>
      </c>
      <c r="H64" s="11">
        <v>93988.41</v>
      </c>
      <c r="I64" s="11">
        <v>195876.7</v>
      </c>
      <c r="J64" s="13">
        <f t="shared" si="4"/>
        <v>193988.3793213761</v>
      </c>
      <c r="K64" s="13">
        <f t="shared" si="5"/>
        <v>95876.62966577196</v>
      </c>
      <c r="L64" s="11" t="s">
        <v>134</v>
      </c>
      <c r="M64" s="11" t="s">
        <v>135</v>
      </c>
      <c r="N64" s="11" t="s">
        <v>133</v>
      </c>
    </row>
    <row r="65" spans="1:14" ht="12.75" customHeight="1">
      <c r="A65" s="11" t="s">
        <v>235</v>
      </c>
      <c r="B65" s="11">
        <v>6225.92</v>
      </c>
      <c r="C65" s="11" t="s">
        <v>26</v>
      </c>
      <c r="D65" s="11" t="s">
        <v>76</v>
      </c>
      <c r="E65" s="11">
        <v>6219.59</v>
      </c>
      <c r="F65" s="11">
        <v>6218.75</v>
      </c>
      <c r="G65" s="11" t="s">
        <v>35</v>
      </c>
      <c r="H65" s="11">
        <v>94781.68</v>
      </c>
      <c r="I65" s="11">
        <v>193569.1</v>
      </c>
      <c r="J65" s="13">
        <f t="shared" si="4"/>
        <v>194781.649303918</v>
      </c>
      <c r="K65" s="13">
        <f t="shared" si="5"/>
        <v>93569.02971655736</v>
      </c>
      <c r="L65" s="11" t="s">
        <v>136</v>
      </c>
      <c r="M65" s="11" t="s">
        <v>137</v>
      </c>
      <c r="N65" s="11" t="s">
        <v>123</v>
      </c>
    </row>
    <row r="66" spans="1:14" ht="12.75" customHeight="1">
      <c r="A66" s="11" t="s">
        <v>236</v>
      </c>
      <c r="B66" s="11">
        <v>6235.5</v>
      </c>
      <c r="C66" s="11" t="s">
        <v>26</v>
      </c>
      <c r="D66" s="11" t="s">
        <v>73</v>
      </c>
      <c r="E66" s="11">
        <v>6231</v>
      </c>
      <c r="F66" s="11">
        <v>6230.33</v>
      </c>
      <c r="G66" s="11" t="s">
        <v>35</v>
      </c>
      <c r="H66" s="11">
        <v>93925.84</v>
      </c>
      <c r="I66" s="11">
        <v>193829.2</v>
      </c>
      <c r="J66" s="13">
        <f t="shared" si="4"/>
        <v>193925.80932275346</v>
      </c>
      <c r="K66" s="13">
        <f t="shared" si="5"/>
        <v>93829.12971083308</v>
      </c>
      <c r="L66" s="11" t="s">
        <v>138</v>
      </c>
      <c r="M66" s="11" t="s">
        <v>137</v>
      </c>
      <c r="N66" s="11" t="s">
        <v>117</v>
      </c>
    </row>
    <row r="67" spans="1:14" ht="12.75" customHeight="1">
      <c r="A67" s="11" t="s">
        <v>237</v>
      </c>
      <c r="B67" s="11">
        <v>6228.48</v>
      </c>
      <c r="C67" s="11" t="s">
        <v>26</v>
      </c>
      <c r="D67" s="11" t="s">
        <v>73</v>
      </c>
      <c r="E67" s="11">
        <v>6223.73</v>
      </c>
      <c r="F67" s="11">
        <v>6223.06</v>
      </c>
      <c r="G67" s="11" t="s">
        <v>35</v>
      </c>
      <c r="H67" s="11">
        <v>94914.34</v>
      </c>
      <c r="I67" s="11">
        <v>193569.1</v>
      </c>
      <c r="J67" s="13">
        <f t="shared" si="4"/>
        <v>194914.3093009987</v>
      </c>
      <c r="K67" s="13">
        <f t="shared" si="5"/>
        <v>93569.02971655736</v>
      </c>
      <c r="L67" s="11" t="s">
        <v>139</v>
      </c>
      <c r="M67" s="11" t="s">
        <v>140</v>
      </c>
      <c r="N67" s="11" t="s">
        <v>123</v>
      </c>
    </row>
    <row r="68" spans="1:14" ht="12.75" customHeight="1">
      <c r="A68" s="11" t="s">
        <v>238</v>
      </c>
      <c r="B68" s="11">
        <v>6247.2</v>
      </c>
      <c r="C68" s="11" t="s">
        <v>26</v>
      </c>
      <c r="D68" s="11" t="s">
        <v>85</v>
      </c>
      <c r="E68" s="11">
        <v>6239.7</v>
      </c>
      <c r="F68" s="11">
        <v>6238.7</v>
      </c>
      <c r="G68" s="11" t="s">
        <v>12</v>
      </c>
      <c r="H68" s="11">
        <v>96065.74</v>
      </c>
      <c r="I68" s="11">
        <v>196072.9</v>
      </c>
      <c r="J68" s="13">
        <f t="shared" si="4"/>
        <v>196065.7092756587</v>
      </c>
      <c r="K68" s="13">
        <f t="shared" si="5"/>
        <v>96072.82966145407</v>
      </c>
      <c r="L68" s="11" t="s">
        <v>141</v>
      </c>
      <c r="M68" s="11" t="s">
        <v>14</v>
      </c>
      <c r="N68" s="11" t="s">
        <v>133</v>
      </c>
    </row>
    <row r="69" spans="1:14" ht="12.75" customHeight="1">
      <c r="A69" s="11" t="s">
        <v>239</v>
      </c>
      <c r="B69" s="11">
        <v>6254.14</v>
      </c>
      <c r="C69" s="11" t="s">
        <v>26</v>
      </c>
      <c r="D69" s="11" t="s">
        <v>73</v>
      </c>
      <c r="E69" s="11">
        <v>6248.56</v>
      </c>
      <c r="F69" s="11">
        <v>6247.89</v>
      </c>
      <c r="G69" s="11" t="s">
        <v>12</v>
      </c>
      <c r="H69" s="11">
        <v>93972.76</v>
      </c>
      <c r="I69" s="11">
        <v>195875.3</v>
      </c>
      <c r="J69" s="13">
        <f t="shared" si="4"/>
        <v>193972.72932172078</v>
      </c>
      <c r="K69" s="13">
        <f t="shared" si="5"/>
        <v>95875.22966580233</v>
      </c>
      <c r="L69" s="11" t="s">
        <v>142</v>
      </c>
      <c r="M69" s="11" t="s">
        <v>14</v>
      </c>
      <c r="N69" s="11" t="s">
        <v>114</v>
      </c>
    </row>
    <row r="70" spans="1:14" ht="12.75" customHeight="1">
      <c r="A70" s="11" t="s">
        <v>240</v>
      </c>
      <c r="B70" s="11">
        <v>6243.54</v>
      </c>
      <c r="C70" s="11" t="s">
        <v>82</v>
      </c>
      <c r="D70" s="11"/>
      <c r="E70" s="11"/>
      <c r="F70" s="11"/>
      <c r="G70" s="11" t="s">
        <v>35</v>
      </c>
      <c r="H70" s="11">
        <v>95967.16</v>
      </c>
      <c r="I70" s="11">
        <v>196108.6</v>
      </c>
      <c r="J70" s="13">
        <f t="shared" si="4"/>
        <v>195967.12927782838</v>
      </c>
      <c r="K70" s="13">
        <f t="shared" si="5"/>
        <v>96108.52966066822</v>
      </c>
      <c r="L70" s="11" t="s">
        <v>143</v>
      </c>
      <c r="M70" s="11" t="s">
        <v>119</v>
      </c>
      <c r="N70" s="11" t="s">
        <v>144</v>
      </c>
    </row>
    <row r="71" spans="1:14" ht="12.75" customHeight="1">
      <c r="A71" s="11" t="s">
        <v>241</v>
      </c>
      <c r="B71" s="11">
        <v>6242.93</v>
      </c>
      <c r="C71" s="11" t="s">
        <v>105</v>
      </c>
      <c r="D71" s="11" t="s">
        <v>19</v>
      </c>
      <c r="E71" s="11">
        <v>6238.85</v>
      </c>
      <c r="F71" s="11">
        <v>6238.51</v>
      </c>
      <c r="G71" s="11" t="s">
        <v>12</v>
      </c>
      <c r="H71" s="11">
        <v>95974.5</v>
      </c>
      <c r="I71" s="11">
        <v>196103.1</v>
      </c>
      <c r="J71" s="13">
        <f t="shared" si="4"/>
        <v>195974.46927766688</v>
      </c>
      <c r="K71" s="13">
        <f t="shared" si="5"/>
        <v>96103.0296607893</v>
      </c>
      <c r="L71" s="11" t="s">
        <v>145</v>
      </c>
      <c r="M71" s="11" t="s">
        <v>146</v>
      </c>
      <c r="N71" s="11" t="s">
        <v>133</v>
      </c>
    </row>
    <row r="72" spans="1:14" ht="12.75" customHeight="1">
      <c r="A72" s="11" t="s">
        <v>242</v>
      </c>
      <c r="B72" s="11">
        <v>6254.78</v>
      </c>
      <c r="C72" s="11" t="s">
        <v>105</v>
      </c>
      <c r="D72" s="11" t="s">
        <v>111</v>
      </c>
      <c r="E72" s="11">
        <v>6249.78</v>
      </c>
      <c r="F72" s="11">
        <v>6249.36</v>
      </c>
      <c r="G72" s="11" t="s">
        <v>12</v>
      </c>
      <c r="H72" s="11">
        <v>93950.6</v>
      </c>
      <c r="I72" s="11">
        <v>195873.7</v>
      </c>
      <c r="J72" s="13">
        <f t="shared" si="4"/>
        <v>193950.5693222084</v>
      </c>
      <c r="K72" s="13">
        <f t="shared" si="5"/>
        <v>95873.62966583809</v>
      </c>
      <c r="L72" s="11" t="s">
        <v>136</v>
      </c>
      <c r="M72" s="11" t="s">
        <v>147</v>
      </c>
      <c r="N72" s="11" t="s">
        <v>133</v>
      </c>
    </row>
    <row r="73" spans="1:14" ht="12.75" customHeight="1">
      <c r="A73" s="11" t="s">
        <v>243</v>
      </c>
      <c r="B73" s="11">
        <v>6229.52</v>
      </c>
      <c r="C73" s="11" t="s">
        <v>105</v>
      </c>
      <c r="D73" s="11" t="s">
        <v>19</v>
      </c>
      <c r="E73" s="11">
        <v>6226.1</v>
      </c>
      <c r="F73" s="11">
        <v>6225.94</v>
      </c>
      <c r="G73" s="11" t="s">
        <v>12</v>
      </c>
      <c r="H73" s="11">
        <v>94780.07</v>
      </c>
      <c r="I73" s="11">
        <v>193979.6</v>
      </c>
      <c r="J73" s="13">
        <f t="shared" si="4"/>
        <v>194780.03930395353</v>
      </c>
      <c r="K73" s="13">
        <f t="shared" si="5"/>
        <v>93979.52970752306</v>
      </c>
      <c r="L73" s="11" t="s">
        <v>148</v>
      </c>
      <c r="M73" s="11" t="s">
        <v>149</v>
      </c>
      <c r="N73" s="11" t="s">
        <v>117</v>
      </c>
    </row>
    <row r="74" spans="1:14" ht="12.75" customHeight="1">
      <c r="A74" s="11" t="s">
        <v>244</v>
      </c>
      <c r="B74" s="11">
        <v>6221.85</v>
      </c>
      <c r="C74" s="11" t="s">
        <v>105</v>
      </c>
      <c r="D74" s="11" t="s">
        <v>19</v>
      </c>
      <c r="E74" s="11">
        <v>6219.27</v>
      </c>
      <c r="F74" s="11">
        <v>6218.85</v>
      </c>
      <c r="G74" s="11" t="s">
        <v>12</v>
      </c>
      <c r="H74" s="11">
        <v>94648.69</v>
      </c>
      <c r="I74" s="11">
        <v>193939.3</v>
      </c>
      <c r="J74" s="13">
        <f t="shared" si="4"/>
        <v>194648.65930684493</v>
      </c>
      <c r="K74" s="13">
        <f t="shared" si="5"/>
        <v>93939.22970840987</v>
      </c>
      <c r="L74" s="11" t="s">
        <v>151</v>
      </c>
      <c r="M74" s="11" t="s">
        <v>116</v>
      </c>
      <c r="N74" s="11" t="s">
        <v>123</v>
      </c>
    </row>
    <row r="75" spans="1:14" ht="12.75" customHeight="1">
      <c r="A75" s="11" t="s">
        <v>245</v>
      </c>
      <c r="B75" s="11">
        <v>6224.82</v>
      </c>
      <c r="C75" s="11" t="s">
        <v>68</v>
      </c>
      <c r="D75" s="11"/>
      <c r="E75" s="11">
        <v>6222.15</v>
      </c>
      <c r="F75" s="11">
        <v>6221.15</v>
      </c>
      <c r="G75" s="11" t="s">
        <v>12</v>
      </c>
      <c r="H75" s="11">
        <v>94482.67</v>
      </c>
      <c r="I75" s="11">
        <v>193911.1</v>
      </c>
      <c r="J75" s="13">
        <f t="shared" si="4"/>
        <v>194482.6393104985</v>
      </c>
      <c r="K75" s="13">
        <f t="shared" si="5"/>
        <v>93911.02970903041</v>
      </c>
      <c r="L75" s="11" t="s">
        <v>152</v>
      </c>
      <c r="M75" s="11" t="s">
        <v>153</v>
      </c>
      <c r="N75" s="11" t="s">
        <v>120</v>
      </c>
    </row>
    <row r="76" spans="1:14" ht="12.75" customHeight="1">
      <c r="A76" s="11" t="s">
        <v>246</v>
      </c>
      <c r="B76" s="11">
        <v>6221.78</v>
      </c>
      <c r="C76" s="11" t="s">
        <v>31</v>
      </c>
      <c r="D76" s="11" t="s">
        <v>34</v>
      </c>
      <c r="E76" s="11">
        <v>6217.78</v>
      </c>
      <c r="F76" s="11">
        <v>6217.61</v>
      </c>
      <c r="G76" s="11" t="s">
        <v>12</v>
      </c>
      <c r="H76" s="11">
        <v>94697.51</v>
      </c>
      <c r="I76" s="11">
        <v>193703.7</v>
      </c>
      <c r="J76" s="13">
        <f t="shared" si="4"/>
        <v>194697.4793057707</v>
      </c>
      <c r="K76" s="13">
        <f t="shared" si="5"/>
        <v>93703.62971359491</v>
      </c>
      <c r="L76" s="11" t="s">
        <v>154</v>
      </c>
      <c r="M76" s="11" t="s">
        <v>155</v>
      </c>
      <c r="N76" s="11" t="s">
        <v>123</v>
      </c>
    </row>
    <row r="77" spans="1:14" ht="12.75" customHeight="1">
      <c r="A77" s="11" t="s">
        <v>247</v>
      </c>
      <c r="B77" s="11">
        <v>6227.8</v>
      </c>
      <c r="C77" s="11" t="s">
        <v>68</v>
      </c>
      <c r="D77" s="11"/>
      <c r="E77" s="11">
        <v>6225.13</v>
      </c>
      <c r="F77" s="11">
        <v>6224.13</v>
      </c>
      <c r="G77" s="11" t="s">
        <v>12</v>
      </c>
      <c r="H77" s="11">
        <v>93509.03</v>
      </c>
      <c r="I77" s="11">
        <v>193698.9</v>
      </c>
      <c r="J77" s="13">
        <f t="shared" si="4"/>
        <v>193508.99933192646</v>
      </c>
      <c r="K77" s="13">
        <f t="shared" si="5"/>
        <v>93698.82971370034</v>
      </c>
      <c r="L77" s="11" t="s">
        <v>156</v>
      </c>
      <c r="M77" s="11" t="s">
        <v>157</v>
      </c>
      <c r="N77" s="11" t="s">
        <v>120</v>
      </c>
    </row>
    <row r="78" spans="1:14" ht="12.75" customHeight="1">
      <c r="A78" s="11" t="s">
        <v>248</v>
      </c>
      <c r="B78" s="11">
        <v>6222.09</v>
      </c>
      <c r="C78" s="11" t="s">
        <v>82</v>
      </c>
      <c r="D78" s="11"/>
      <c r="E78" s="11"/>
      <c r="F78" s="11"/>
      <c r="G78" s="11" t="s">
        <v>12</v>
      </c>
      <c r="H78" s="11">
        <v>94649.86</v>
      </c>
      <c r="I78" s="11">
        <v>193939.7</v>
      </c>
      <c r="J78" s="13">
        <f t="shared" si="4"/>
        <v>194649.82930681924</v>
      </c>
      <c r="K78" s="13">
        <f t="shared" si="5"/>
        <v>93939.6297084014</v>
      </c>
      <c r="L78" s="11" t="s">
        <v>158</v>
      </c>
      <c r="M78" s="11" t="s">
        <v>159</v>
      </c>
      <c r="N78" s="11" t="s">
        <v>160</v>
      </c>
    </row>
    <row r="79" spans="1:14" ht="12.75" customHeight="1">
      <c r="A79" s="11" t="s">
        <v>249</v>
      </c>
      <c r="B79" s="11">
        <v>6258.84</v>
      </c>
      <c r="C79" s="11" t="s">
        <v>68</v>
      </c>
      <c r="D79" s="11"/>
      <c r="E79" s="11">
        <v>6255.09</v>
      </c>
      <c r="F79" s="11">
        <v>6254.67</v>
      </c>
      <c r="G79" s="11" t="s">
        <v>35</v>
      </c>
      <c r="H79" s="11">
        <v>96357.18</v>
      </c>
      <c r="I79" s="11">
        <v>196147.6</v>
      </c>
      <c r="J79" s="13">
        <f t="shared" si="4"/>
        <v>196357.14926924487</v>
      </c>
      <c r="K79" s="13">
        <f t="shared" si="5"/>
        <v>96147.52965981001</v>
      </c>
      <c r="L79" s="11" t="s">
        <v>161</v>
      </c>
      <c r="M79" s="11" t="s">
        <v>162</v>
      </c>
      <c r="N79" s="11" t="s">
        <v>120</v>
      </c>
    </row>
    <row r="80" spans="1:14" ht="12.75" customHeight="1">
      <c r="A80" s="11" t="s">
        <v>250</v>
      </c>
      <c r="B80" s="11">
        <v>6253.54</v>
      </c>
      <c r="C80" s="11" t="s">
        <v>68</v>
      </c>
      <c r="D80" s="11"/>
      <c r="E80" s="11">
        <v>6251.54</v>
      </c>
      <c r="F80" s="11">
        <v>6249.96</v>
      </c>
      <c r="G80" s="11" t="s">
        <v>35</v>
      </c>
      <c r="H80" s="11">
        <v>93998.31</v>
      </c>
      <c r="I80" s="11">
        <v>195868.6</v>
      </c>
      <c r="J80" s="13">
        <f t="shared" si="4"/>
        <v>193998.2793211583</v>
      </c>
      <c r="K80" s="13">
        <f t="shared" si="5"/>
        <v>95868.52966595022</v>
      </c>
      <c r="L80" s="11" t="s">
        <v>163</v>
      </c>
      <c r="M80" s="11" t="s">
        <v>164</v>
      </c>
      <c r="N80" s="11" t="s">
        <v>120</v>
      </c>
    </row>
    <row r="81" spans="1:14" ht="12.75" customHeight="1">
      <c r="A81" s="11" t="s">
        <v>251</v>
      </c>
      <c r="B81" s="11">
        <v>6258.61</v>
      </c>
      <c r="C81" s="11" t="s">
        <v>68</v>
      </c>
      <c r="D81" s="11"/>
      <c r="E81" s="11">
        <v>6256.44</v>
      </c>
      <c r="F81" s="11">
        <v>6254.86</v>
      </c>
      <c r="G81" s="11" t="s">
        <v>35</v>
      </c>
      <c r="H81" s="11">
        <v>96340.83</v>
      </c>
      <c r="I81" s="11">
        <v>196142.4</v>
      </c>
      <c r="J81" s="13">
        <f t="shared" si="4"/>
        <v>196340.79926960473</v>
      </c>
      <c r="K81" s="13">
        <f t="shared" si="5"/>
        <v>96142.32965992438</v>
      </c>
      <c r="L81" s="11" t="s">
        <v>165</v>
      </c>
      <c r="M81" s="11" t="s">
        <v>166</v>
      </c>
      <c r="N81" s="11" t="s">
        <v>120</v>
      </c>
    </row>
    <row r="82" spans="1:14" ht="12.75" customHeight="1">
      <c r="A82" s="12" t="s">
        <v>252</v>
      </c>
      <c r="B82" s="12">
        <v>6224.09</v>
      </c>
      <c r="C82" s="12" t="s">
        <v>105</v>
      </c>
      <c r="D82" s="12" t="s">
        <v>32</v>
      </c>
      <c r="E82" s="12">
        <v>6221.09</v>
      </c>
      <c r="F82" s="12">
        <v>6220.59</v>
      </c>
      <c r="G82" s="12" t="s">
        <v>35</v>
      </c>
      <c r="H82" s="12">
        <v>94441.08</v>
      </c>
      <c r="I82" s="12">
        <v>193979.1</v>
      </c>
      <c r="J82" s="14">
        <f t="shared" si="4"/>
        <v>194441.04931141413</v>
      </c>
      <c r="K82" s="14">
        <f t="shared" si="5"/>
        <v>93979.02970753377</v>
      </c>
      <c r="L82" s="12" t="s">
        <v>167</v>
      </c>
      <c r="M82" s="12" t="s">
        <v>168</v>
      </c>
      <c r="N82" s="12" t="s">
        <v>117</v>
      </c>
    </row>
    <row r="83" spans="1:14" s="4" customFormat="1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5" ht="12.75" customHeight="1">
      <c r="A84" s="1" t="s">
        <v>220</v>
      </c>
      <c r="B84" s="2"/>
      <c r="C84" s="3"/>
      <c r="D84" s="3"/>
      <c r="E84" s="2"/>
      <c r="F84" s="2" t="s">
        <v>0</v>
      </c>
      <c r="G84" s="3"/>
      <c r="H84" s="2"/>
      <c r="I84" s="2"/>
      <c r="J84" s="2"/>
      <c r="K84" s="2"/>
      <c r="L84" s="2"/>
      <c r="M84" s="2"/>
      <c r="N84" s="2" t="s">
        <v>262</v>
      </c>
      <c r="O84" s="9"/>
    </row>
    <row r="85" spans="1:16" ht="12.75" customHeight="1">
      <c r="A85" s="6" t="s">
        <v>182</v>
      </c>
      <c r="B85" s="6" t="s">
        <v>1</v>
      </c>
      <c r="C85" s="6"/>
      <c r="D85" s="6"/>
      <c r="E85" s="6" t="s">
        <v>2</v>
      </c>
      <c r="F85" s="6" t="s">
        <v>3</v>
      </c>
      <c r="G85" s="6"/>
      <c r="H85" s="6" t="s">
        <v>266</v>
      </c>
      <c r="I85" s="6" t="s">
        <v>266</v>
      </c>
      <c r="J85" s="6" t="s">
        <v>265</v>
      </c>
      <c r="K85" s="6" t="s">
        <v>265</v>
      </c>
      <c r="L85" s="6"/>
      <c r="M85" s="6"/>
      <c r="N85" s="6"/>
      <c r="O85" s="4"/>
      <c r="P85" s="4"/>
    </row>
    <row r="86" spans="1:16" ht="12.75" customHeight="1">
      <c r="A86" s="7" t="s">
        <v>183</v>
      </c>
      <c r="B86" s="7" t="s">
        <v>47</v>
      </c>
      <c r="C86" s="7" t="s">
        <v>46</v>
      </c>
      <c r="D86" s="7" t="s">
        <v>45</v>
      </c>
      <c r="E86" s="7" t="s">
        <v>9</v>
      </c>
      <c r="F86" s="7" t="s">
        <v>9</v>
      </c>
      <c r="G86" s="7" t="s">
        <v>4</v>
      </c>
      <c r="H86" s="7" t="s">
        <v>48</v>
      </c>
      <c r="I86" s="7" t="s">
        <v>5</v>
      </c>
      <c r="J86" s="7" t="s">
        <v>48</v>
      </c>
      <c r="K86" s="7" t="s">
        <v>5</v>
      </c>
      <c r="L86" s="7" t="s">
        <v>49</v>
      </c>
      <c r="M86" s="7" t="s">
        <v>6</v>
      </c>
      <c r="N86" s="7" t="s">
        <v>7</v>
      </c>
      <c r="O86" s="4"/>
      <c r="P86" s="4"/>
    </row>
    <row r="87" spans="1:14" s="9" customFormat="1" ht="12.75" customHeight="1">
      <c r="A87" s="11" t="s">
        <v>252</v>
      </c>
      <c r="B87" s="11">
        <v>6224.09</v>
      </c>
      <c r="C87" s="11" t="s">
        <v>105</v>
      </c>
      <c r="D87" s="11" t="s">
        <v>32</v>
      </c>
      <c r="E87" s="11">
        <v>6221.01</v>
      </c>
      <c r="F87" s="11">
        <v>6220.51</v>
      </c>
      <c r="G87" s="11" t="s">
        <v>35</v>
      </c>
      <c r="H87" s="11">
        <v>94441.08</v>
      </c>
      <c r="I87" s="10">
        <v>193979.1</v>
      </c>
      <c r="J87" s="15">
        <f>((H87+1300000)*0.999645378)/0.9996454-1200000</f>
        <v>194441.04931141413</v>
      </c>
      <c r="K87" s="15">
        <f>((I87+3000000)*0.999645378)/0.9996454-3100000</f>
        <v>93979.02970753377</v>
      </c>
      <c r="L87" s="10" t="s">
        <v>167</v>
      </c>
      <c r="M87" s="11" t="s">
        <v>169</v>
      </c>
      <c r="N87" s="11" t="s">
        <v>117</v>
      </c>
    </row>
    <row r="88" spans="1:14" s="9" customFormat="1" ht="12.75" customHeight="1">
      <c r="A88" s="11" t="s">
        <v>253</v>
      </c>
      <c r="B88" s="11">
        <v>6238.79</v>
      </c>
      <c r="C88" s="11" t="s">
        <v>26</v>
      </c>
      <c r="D88" s="11" t="s">
        <v>32</v>
      </c>
      <c r="E88" s="11">
        <v>6235.04</v>
      </c>
      <c r="F88" s="11">
        <v>6234.54</v>
      </c>
      <c r="G88" s="11" t="s">
        <v>35</v>
      </c>
      <c r="H88" s="11">
        <v>94992.55</v>
      </c>
      <c r="I88" s="11">
        <v>194099.7</v>
      </c>
      <c r="J88" s="13">
        <f aca="true" t="shared" si="6" ref="J88:J98">((H88+1300000)*0.999645378)/0.9996454-1200000</f>
        <v>194992.51929927757</v>
      </c>
      <c r="K88" s="13">
        <f aca="true" t="shared" si="7" ref="K88:K98">((I88+3000000)*0.999645378)/0.9996454-3100000</f>
        <v>94099.62970488006</v>
      </c>
      <c r="L88" s="11" t="s">
        <v>170</v>
      </c>
      <c r="M88" s="11" t="s">
        <v>17</v>
      </c>
      <c r="N88" s="11" t="s">
        <v>150</v>
      </c>
    </row>
    <row r="89" spans="1:14" s="9" customFormat="1" ht="12.75" customHeight="1">
      <c r="A89" s="11" t="s">
        <v>254</v>
      </c>
      <c r="B89" s="11"/>
      <c r="C89" s="11"/>
      <c r="D89" s="11"/>
      <c r="E89" s="11"/>
      <c r="F89" s="11"/>
      <c r="G89" s="11"/>
      <c r="H89" s="11"/>
      <c r="I89" s="11"/>
      <c r="J89" s="13"/>
      <c r="K89" s="13"/>
      <c r="L89" s="11" t="s">
        <v>171</v>
      </c>
      <c r="M89" s="11" t="s">
        <v>113</v>
      </c>
      <c r="N89" s="11" t="s">
        <v>172</v>
      </c>
    </row>
    <row r="90" spans="1:14" s="9" customFormat="1" ht="12.75" customHeight="1">
      <c r="A90" s="11" t="s">
        <v>255</v>
      </c>
      <c r="B90" s="11">
        <v>6220.2</v>
      </c>
      <c r="C90" s="11" t="s">
        <v>68</v>
      </c>
      <c r="D90" s="11"/>
      <c r="E90" s="11">
        <v>6217.37</v>
      </c>
      <c r="F90" s="11">
        <v>6215.87</v>
      </c>
      <c r="G90" s="11" t="s">
        <v>35</v>
      </c>
      <c r="H90" s="11">
        <v>94620.5</v>
      </c>
      <c r="I90" s="11">
        <v>193863.3</v>
      </c>
      <c r="J90" s="13">
        <f t="shared" si="6"/>
        <v>194620.46930746525</v>
      </c>
      <c r="K90" s="13">
        <f t="shared" si="7"/>
        <v>93863.22971008252</v>
      </c>
      <c r="L90" s="11" t="s">
        <v>173</v>
      </c>
      <c r="M90" s="11" t="s">
        <v>174</v>
      </c>
      <c r="N90" s="11" t="s">
        <v>120</v>
      </c>
    </row>
    <row r="91" spans="1:15" s="9" customFormat="1" ht="12.75" customHeight="1">
      <c r="A91" s="11" t="s">
        <v>256</v>
      </c>
      <c r="B91" s="11">
        <v>6220.15</v>
      </c>
      <c r="C91" s="11" t="s">
        <v>82</v>
      </c>
      <c r="D91" s="11"/>
      <c r="E91" s="11"/>
      <c r="F91" s="11"/>
      <c r="G91" s="11" t="s">
        <v>12</v>
      </c>
      <c r="H91" s="11">
        <v>94616.13</v>
      </c>
      <c r="I91" s="11">
        <v>193862.8</v>
      </c>
      <c r="J91" s="13">
        <f t="shared" si="6"/>
        <v>194616.0993075613</v>
      </c>
      <c r="K91" s="13">
        <f t="shared" si="7"/>
        <v>93862.72971009323</v>
      </c>
      <c r="L91" s="11" t="s">
        <v>175</v>
      </c>
      <c r="M91" s="11" t="s">
        <v>38</v>
      </c>
      <c r="N91" s="11" t="s">
        <v>176</v>
      </c>
      <c r="O91" s="9" t="s">
        <v>177</v>
      </c>
    </row>
    <row r="92" spans="1:14" s="9" customFormat="1" ht="12.75" customHeight="1">
      <c r="A92" s="11" t="s">
        <v>257</v>
      </c>
      <c r="B92" s="11">
        <v>6295.92</v>
      </c>
      <c r="C92" s="11" t="s">
        <v>103</v>
      </c>
      <c r="D92" s="11" t="s">
        <v>11</v>
      </c>
      <c r="E92" s="11">
        <v>6293.67</v>
      </c>
      <c r="F92" s="11">
        <v>6293.59</v>
      </c>
      <c r="G92" s="11" t="s">
        <v>12</v>
      </c>
      <c r="H92" s="11">
        <v>97126.81</v>
      </c>
      <c r="I92" s="11">
        <v>196308.4</v>
      </c>
      <c r="J92" s="13">
        <f t="shared" si="6"/>
        <v>197126.77925230702</v>
      </c>
      <c r="K92" s="13">
        <f t="shared" si="7"/>
        <v>96308.32965627126</v>
      </c>
      <c r="L92" s="11" t="s">
        <v>178</v>
      </c>
      <c r="M92" s="11" t="s">
        <v>179</v>
      </c>
      <c r="N92" s="11" t="s">
        <v>180</v>
      </c>
    </row>
    <row r="93" spans="1:14" s="9" customFormat="1" ht="12.75" customHeight="1">
      <c r="A93" s="11" t="s">
        <v>258</v>
      </c>
      <c r="B93" s="11">
        <v>6238.7</v>
      </c>
      <c r="C93" s="11" t="s">
        <v>10</v>
      </c>
      <c r="D93" s="11" t="s">
        <v>73</v>
      </c>
      <c r="E93" s="11">
        <v>6234.2</v>
      </c>
      <c r="F93" s="11">
        <v>6233.53</v>
      </c>
      <c r="G93" s="11" t="s">
        <v>12</v>
      </c>
      <c r="H93" s="11">
        <v>94993.94</v>
      </c>
      <c r="I93" s="11">
        <v>194095.2</v>
      </c>
      <c r="J93" s="13">
        <f t="shared" si="6"/>
        <v>194993.90929924673</v>
      </c>
      <c r="K93" s="13">
        <f t="shared" si="7"/>
        <v>94095.12970497925</v>
      </c>
      <c r="L93" s="11"/>
      <c r="M93" s="11"/>
      <c r="N93" s="11" t="s">
        <v>117</v>
      </c>
    </row>
    <row r="94" spans="1:14" s="9" customFormat="1" ht="12.75" customHeight="1">
      <c r="A94" s="11" t="s">
        <v>239</v>
      </c>
      <c r="B94" s="11">
        <v>6252.63</v>
      </c>
      <c r="C94" s="11" t="s">
        <v>26</v>
      </c>
      <c r="D94" s="11" t="s">
        <v>73</v>
      </c>
      <c r="E94" s="11">
        <v>6245.63</v>
      </c>
      <c r="F94" s="11">
        <v>6244.96</v>
      </c>
      <c r="G94" s="11" t="s">
        <v>35</v>
      </c>
      <c r="H94" s="11">
        <v>93989.51</v>
      </c>
      <c r="I94" s="11">
        <v>195716.3</v>
      </c>
      <c r="J94" s="13">
        <f t="shared" si="6"/>
        <v>193989.4793213522</v>
      </c>
      <c r="K94" s="13">
        <f t="shared" si="7"/>
        <v>95716.22966930224</v>
      </c>
      <c r="L94" s="11"/>
      <c r="M94" s="11"/>
      <c r="N94" s="11" t="s">
        <v>133</v>
      </c>
    </row>
    <row r="95" spans="1:14" s="9" customFormat="1" ht="12.75" customHeight="1">
      <c r="A95" s="11" t="s">
        <v>259</v>
      </c>
      <c r="B95" s="11">
        <v>6254.2</v>
      </c>
      <c r="C95" s="11" t="s">
        <v>105</v>
      </c>
      <c r="D95" s="11" t="s">
        <v>111</v>
      </c>
      <c r="E95" s="11">
        <v>6250.2</v>
      </c>
      <c r="F95" s="11">
        <v>6249.7</v>
      </c>
      <c r="G95" s="11" t="s">
        <v>35</v>
      </c>
      <c r="H95" s="11">
        <v>93972.43</v>
      </c>
      <c r="I95" s="11">
        <v>195874.7</v>
      </c>
      <c r="J95" s="13">
        <f t="shared" si="6"/>
        <v>193972.39932172792</v>
      </c>
      <c r="K95" s="13">
        <f t="shared" si="7"/>
        <v>95874.6296658162</v>
      </c>
      <c r="L95" s="11"/>
      <c r="M95" s="11"/>
      <c r="N95" s="11" t="s">
        <v>133</v>
      </c>
    </row>
    <row r="96" spans="1:14" s="9" customFormat="1" ht="12.75" customHeight="1">
      <c r="A96" s="11" t="s">
        <v>244</v>
      </c>
      <c r="B96" s="11">
        <v>6221.85</v>
      </c>
      <c r="C96" s="11" t="s">
        <v>105</v>
      </c>
      <c r="D96" s="11" t="s">
        <v>19</v>
      </c>
      <c r="E96" s="11">
        <v>6218.85</v>
      </c>
      <c r="F96" s="11">
        <v>6218.52</v>
      </c>
      <c r="G96" s="11" t="s">
        <v>12</v>
      </c>
      <c r="H96" s="11">
        <v>94648.69</v>
      </c>
      <c r="I96" s="11">
        <v>193939.3</v>
      </c>
      <c r="J96" s="13">
        <f t="shared" si="6"/>
        <v>194648.65930684493</v>
      </c>
      <c r="K96" s="13">
        <f t="shared" si="7"/>
        <v>93939.22970840987</v>
      </c>
      <c r="L96" s="11"/>
      <c r="M96" s="11"/>
      <c r="N96" s="11" t="s">
        <v>123</v>
      </c>
    </row>
    <row r="97" spans="1:14" s="9" customFormat="1" ht="12.75" customHeight="1">
      <c r="A97" s="11" t="s">
        <v>229</v>
      </c>
      <c r="B97" s="11">
        <v>6220.92</v>
      </c>
      <c r="C97" s="11" t="s">
        <v>68</v>
      </c>
      <c r="D97" s="11"/>
      <c r="E97" s="11">
        <v>6220.5</v>
      </c>
      <c r="F97" s="11">
        <v>6217.5</v>
      </c>
      <c r="G97" s="11" t="s">
        <v>35</v>
      </c>
      <c r="H97" s="11">
        <v>94760.57</v>
      </c>
      <c r="I97" s="11">
        <v>193753.1</v>
      </c>
      <c r="J97" s="13">
        <f t="shared" si="6"/>
        <v>194760.53930438287</v>
      </c>
      <c r="K97" s="13">
        <f t="shared" si="7"/>
        <v>93753.02971250797</v>
      </c>
      <c r="L97" s="11"/>
      <c r="M97" s="11"/>
      <c r="N97" s="11" t="s">
        <v>120</v>
      </c>
    </row>
    <row r="98" spans="1:14" s="9" customFormat="1" ht="12.75" customHeight="1">
      <c r="A98" s="12" t="s">
        <v>260</v>
      </c>
      <c r="B98" s="12">
        <v>6248.66</v>
      </c>
      <c r="C98" s="12" t="s">
        <v>68</v>
      </c>
      <c r="D98" s="12"/>
      <c r="E98" s="12">
        <v>6247.16</v>
      </c>
      <c r="F98" s="12">
        <v>6245.99</v>
      </c>
      <c r="G98" s="12" t="s">
        <v>12</v>
      </c>
      <c r="H98" s="12">
        <v>96092.67</v>
      </c>
      <c r="I98" s="12">
        <v>196076.4</v>
      </c>
      <c r="J98" s="14">
        <f t="shared" si="6"/>
        <v>196092.6392750661</v>
      </c>
      <c r="K98" s="14">
        <f t="shared" si="7"/>
        <v>96076.32966137677</v>
      </c>
      <c r="L98" s="12"/>
      <c r="M98" s="12"/>
      <c r="N98" s="12" t="s">
        <v>120</v>
      </c>
    </row>
    <row r="99" s="9" customFormat="1" ht="12.75" customHeight="1"/>
  </sheetData>
  <printOptions horizontalCentered="1"/>
  <pageMargins left="0.75" right="0.75" top="1" bottom="1" header="0.5" footer="0.5"/>
  <pageSetup fitToHeight="6" horizontalDpi="600" verticalDpi="600" orientation="landscape" scale="61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CH2M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CH2M HILL</dc:creator>
  <cp:keywords/>
  <dc:description/>
  <cp:lastModifiedBy>CH2M HILL</cp:lastModifiedBy>
  <cp:lastPrinted>2005-03-31T21:23:28Z</cp:lastPrinted>
  <dcterms:created xsi:type="dcterms:W3CDTF">2005-03-31T20:34:50Z</dcterms:created>
  <dcterms:modified xsi:type="dcterms:W3CDTF">2005-04-01T00:37:28Z</dcterms:modified>
  <cp:category/>
  <cp:version/>
  <cp:contentType/>
  <cp:contentStatus/>
</cp:coreProperties>
</file>