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87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'Sheet1'!$A$1:$O$57</definedName>
    <definedName name="_xlnm.Print_Area" localSheetId="1">'Sheet2'!$G$1:$Q$73</definedName>
  </definedNames>
  <calcPr fullCalcOnLoad="1"/>
</workbook>
</file>

<file path=xl/sharedStrings.xml><?xml version="1.0" encoding="utf-8"?>
<sst xmlns="http://schemas.openxmlformats.org/spreadsheetml/2006/main" count="108" uniqueCount="79">
  <si>
    <t>Station</t>
  </si>
  <si>
    <t>Elevation</t>
  </si>
  <si>
    <t>Flowline</t>
  </si>
  <si>
    <t>FEMA</t>
  </si>
  <si>
    <t>Section</t>
  </si>
  <si>
    <t>Change in</t>
  </si>
  <si>
    <t xml:space="preserve">Change in </t>
  </si>
  <si>
    <t>100-yr</t>
  </si>
  <si>
    <t>WSEL</t>
  </si>
  <si>
    <t>100-Year</t>
  </si>
  <si>
    <t>Peak</t>
  </si>
  <si>
    <t>Discharge</t>
  </si>
  <si>
    <t>.</t>
  </si>
  <si>
    <t>(+3.47')</t>
  </si>
  <si>
    <t xml:space="preserve">Water </t>
  </si>
  <si>
    <t>Depth</t>
  </si>
  <si>
    <t>Water</t>
  </si>
  <si>
    <t xml:space="preserve">Change </t>
  </si>
  <si>
    <t>in Water</t>
  </si>
  <si>
    <t>Changes</t>
  </si>
  <si>
    <t>1999 Survey</t>
  </si>
  <si>
    <t>Location</t>
  </si>
  <si>
    <t>CIMARRON/BIJOU INTERCHANGES AT INTERSTATE 25, COLORADO SPRINGS, CO</t>
  </si>
  <si>
    <t>I-25 RCBC</t>
  </si>
  <si>
    <t>BEAR CREEK</t>
  </si>
  <si>
    <t>FOUNTAIN CREEK</t>
  </si>
  <si>
    <t>MONUMENT CREEK</t>
  </si>
  <si>
    <t>A</t>
  </si>
  <si>
    <t>B</t>
  </si>
  <si>
    <t>C</t>
  </si>
  <si>
    <t>N</t>
  </si>
  <si>
    <t>M</t>
  </si>
  <si>
    <t>D</t>
  </si>
  <si>
    <t>E</t>
  </si>
  <si>
    <t>G</t>
  </si>
  <si>
    <t>H</t>
  </si>
  <si>
    <t>I</t>
  </si>
  <si>
    <t>F</t>
  </si>
  <si>
    <t>J</t>
  </si>
  <si>
    <t>K</t>
  </si>
  <si>
    <t>L</t>
  </si>
  <si>
    <t>EG</t>
  </si>
  <si>
    <t>EA</t>
  </si>
  <si>
    <t>EB</t>
  </si>
  <si>
    <t>EC</t>
  </si>
  <si>
    <t>ED</t>
  </si>
  <si>
    <t>EF</t>
  </si>
  <si>
    <t>Cimarron Bridge</t>
  </si>
  <si>
    <t>I-25 Bridge</t>
  </si>
  <si>
    <t>DRGW RR</t>
  </si>
  <si>
    <t>Colorado Ave. Bridge</t>
  </si>
  <si>
    <t>FEMA WSEL</t>
  </si>
  <si>
    <t>1999 Flowline</t>
  </si>
  <si>
    <t>1999 WSEL</t>
  </si>
  <si>
    <t>FEMA Section</t>
  </si>
  <si>
    <t>FEMA Flowline</t>
  </si>
  <si>
    <t>(Scaled)</t>
  </si>
  <si>
    <t>100-year</t>
  </si>
  <si>
    <t>Regulatory</t>
  </si>
  <si>
    <t xml:space="preserve"> </t>
  </si>
  <si>
    <t>Match JF Sato</t>
  </si>
  <si>
    <t>Monument Ck. Conf.</t>
  </si>
  <si>
    <t>725 E</t>
  </si>
  <si>
    <t>985 F</t>
  </si>
  <si>
    <t>702 D</t>
  </si>
  <si>
    <t>SH24 Bridge</t>
  </si>
  <si>
    <t>West Bijou Bridge</t>
  </si>
  <si>
    <t>DRGW RR (Abd.)</t>
  </si>
  <si>
    <t>NB On-Ramp</t>
  </si>
  <si>
    <t xml:space="preserve">        FLOOD PLAIN HYDRAULICS SUMMARY FOR BEAR CREEK, FOUNTAIN CREEK AND MONUMENT CREEK</t>
  </si>
  <si>
    <t>Closest</t>
  </si>
  <si>
    <t>NGVD29 Datum</t>
  </si>
  <si>
    <t>NAVD83 Datum adj.</t>
  </si>
  <si>
    <t>(NAVD88)</t>
  </si>
  <si>
    <t>Lat. Weir</t>
  </si>
  <si>
    <t>xxxxxx</t>
  </si>
  <si>
    <t>EI</t>
  </si>
  <si>
    <t>EJ</t>
  </si>
  <si>
    <t>EH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</si>
</sst>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_);[Red]\(0.0\)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10" fillId="0" borderId="43" xfId="0" applyFont="1" applyBorder="1" applyAlignment="1">
      <alignment/>
    </xf>
    <xf numFmtId="0" fontId="0" fillId="0" borderId="35" xfId="0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44" xfId="0" applyFont="1" applyBorder="1" applyAlignment="1">
      <alignment/>
    </xf>
    <xf numFmtId="0" fontId="9" fillId="0" borderId="35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8" fillId="0" borderId="37" xfId="0" applyFont="1" applyBorder="1" applyAlignment="1">
      <alignment/>
    </xf>
    <xf numFmtId="164" fontId="8" fillId="0" borderId="24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4" xfId="0" applyFont="1" applyBorder="1" applyAlignment="1">
      <alignment horizontal="left"/>
    </xf>
    <xf numFmtId="2" fontId="8" fillId="0" borderId="40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9" fillId="0" borderId="16" xfId="15" applyNumberFormat="1" applyFont="1" applyBorder="1" applyAlignment="1">
      <alignment horizontal="center"/>
    </xf>
    <xf numFmtId="3" fontId="9" fillId="0" borderId="23" xfId="15" applyNumberFormat="1" applyFont="1" applyBorder="1" applyAlignment="1">
      <alignment horizontal="center"/>
    </xf>
    <xf numFmtId="3" fontId="9" fillId="0" borderId="33" xfId="15" applyNumberFormat="1" applyFont="1" applyBorder="1" applyAlignment="1">
      <alignment horizontal="center"/>
    </xf>
    <xf numFmtId="3" fontId="9" fillId="0" borderId="17" xfId="15" applyNumberFormat="1" applyFont="1" applyBorder="1" applyAlignment="1">
      <alignment horizontal="center"/>
    </xf>
    <xf numFmtId="3" fontId="9" fillId="0" borderId="28" xfId="15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35" xfId="0" applyFont="1" applyBorder="1" applyAlignment="1">
      <alignment horizontal="right"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FOUNTAIN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Sheet2!$C$20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Sheet2!$C$21:$C$27</c:f>
              <c:numCache/>
            </c:numRef>
          </c:val>
          <c:smooth val="1"/>
        </c:ser>
        <c:ser>
          <c:idx val="1"/>
          <c:order val="1"/>
          <c:tx>
            <c:strRef>
              <c:f>Sheet2!$D$20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Sheet2!$D$21:$D$27</c:f>
              <c:numCache/>
            </c:numRef>
          </c:val>
          <c:smooth val="0"/>
        </c:ser>
        <c:ser>
          <c:idx val="2"/>
          <c:order val="2"/>
          <c:tx>
            <c:strRef>
              <c:f>Sheet2!$E$20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Sheet2!$E$21:$E$27</c:f>
              <c:numCache/>
            </c:numRef>
          </c:val>
          <c:smooth val="0"/>
        </c:ser>
        <c:ser>
          <c:idx val="3"/>
          <c:order val="3"/>
          <c:tx>
            <c:strRef>
              <c:f>Sheet2!$F$20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Sheet2!$B$21:$B$27</c:f>
              <c:numCache/>
            </c:numRef>
          </c:cat>
          <c:val>
            <c:numRef>
              <c:f>Sheet2!$F$21:$F$27</c:f>
              <c:numCache/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705067"/>
        <c:crossesAt val="5870"/>
        <c:auto val="1"/>
        <c:lblOffset val="100"/>
        <c:noMultiLvlLbl val="0"/>
      </c:catAx>
      <c:valAx>
        <c:axId val="705067"/>
        <c:scaling>
          <c:orientation val="minMax"/>
          <c:max val="5970"/>
          <c:min val="59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4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BEAR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Sheet2!$C$7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Sheet2!$C$8:$C$17</c:f>
              <c:numCache/>
            </c:numRef>
          </c:val>
          <c:smooth val="0"/>
        </c:ser>
        <c:ser>
          <c:idx val="1"/>
          <c:order val="1"/>
          <c:tx>
            <c:strRef>
              <c:f>Sheet2!$D$7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Sheet2!$D$8:$D$17</c:f>
              <c:numCache/>
            </c:numRef>
          </c:val>
          <c:smooth val="0"/>
        </c:ser>
        <c:ser>
          <c:idx val="2"/>
          <c:order val="2"/>
          <c:tx>
            <c:strRef>
              <c:f>Sheet2!$E$7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Sheet2!$E$8:$E$17</c:f>
              <c:numCache/>
            </c:numRef>
          </c:val>
          <c:smooth val="0"/>
        </c:ser>
        <c:ser>
          <c:idx val="3"/>
          <c:order val="3"/>
          <c:tx>
            <c:strRef>
              <c:f>Sheet2!$F$7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Sheet2!$B$8:$B$17</c:f>
              <c:numCache/>
            </c:numRef>
          </c:cat>
          <c:val>
            <c:numRef>
              <c:f>Sheet2!$F$8:$F$17</c:f>
              <c:numCache/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7110437"/>
        <c:crossesAt val="5935"/>
        <c:auto val="1"/>
        <c:lblOffset val="100"/>
        <c:noMultiLvlLbl val="0"/>
      </c:catAx>
      <c:valAx>
        <c:axId val="57110437"/>
        <c:scaling>
          <c:orientation val="minMax"/>
          <c:min val="59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MONUMENT CREEK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Sheet2!$C$29</c:f>
              <c:strCache>
                <c:ptCount val="1"/>
                <c:pt idx="0">
                  <c:v>FEMA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Sheet2!$C$30:$C$43</c:f>
              <c:numCache/>
            </c:numRef>
          </c:val>
          <c:smooth val="0"/>
        </c:ser>
        <c:ser>
          <c:idx val="1"/>
          <c:order val="1"/>
          <c:tx>
            <c:strRef>
              <c:f>Sheet2!$D$29</c:f>
              <c:strCache>
                <c:ptCount val="1"/>
                <c:pt idx="0">
                  <c:v>FEMA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Sheet2!$D$30:$D$43</c:f>
              <c:numCache/>
            </c:numRef>
          </c:val>
          <c:smooth val="0"/>
        </c:ser>
        <c:ser>
          <c:idx val="2"/>
          <c:order val="2"/>
          <c:tx>
            <c:strRef>
              <c:f>Sheet2!$E$29</c:f>
              <c:strCache>
                <c:ptCount val="1"/>
                <c:pt idx="0">
                  <c:v>1999 Flowline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Sheet2!$E$30:$E$43</c:f>
              <c:numCache/>
            </c:numRef>
          </c:val>
          <c:smooth val="0"/>
        </c:ser>
        <c:ser>
          <c:idx val="3"/>
          <c:order val="3"/>
          <c:tx>
            <c:strRef>
              <c:f>Sheet2!$F$29</c:f>
              <c:strCache>
                <c:ptCount val="1"/>
                <c:pt idx="0">
                  <c:v>1999 WSEL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Sheet2!$B$30:$B$43</c:f>
              <c:numCache/>
            </c:numRef>
          </c:cat>
          <c:val>
            <c:numRef>
              <c:f>Sheet2!$F$30:$F$43</c:f>
              <c:numCache/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2542655"/>
        <c:crossesAt val="5940"/>
        <c:auto val="1"/>
        <c:lblOffset val="100"/>
        <c:noMultiLvlLbl val="0"/>
      </c:catAx>
      <c:valAx>
        <c:axId val="62542655"/>
        <c:scaling>
          <c:orientation val="minMax"/>
          <c:min val="5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ELEVATION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1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0.1695</cdr:y>
    </cdr:from>
    <cdr:to>
      <cdr:x>0.60625</cdr:x>
      <cdr:y>0.5225</cdr:y>
    </cdr:to>
    <cdr:sp>
      <cdr:nvSpPr>
        <cdr:cNvPr id="1" name="Line 1"/>
        <cdr:cNvSpPr>
          <a:spLocks/>
        </cdr:cNvSpPr>
      </cdr:nvSpPr>
      <cdr:spPr>
        <a:xfrm>
          <a:off x="1390650" y="628650"/>
          <a:ext cx="24955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0.41675</cdr:x>
      <cdr:y>0.183</cdr:y>
    </cdr:from>
    <cdr:to>
      <cdr:x>0.567</cdr:x>
      <cdr:y>0.373</cdr:y>
    </cdr:to>
    <cdr:sp>
      <cdr:nvSpPr>
        <cdr:cNvPr id="2" name="Line 2"/>
        <cdr:cNvSpPr>
          <a:spLocks/>
        </cdr:cNvSpPr>
      </cdr:nvSpPr>
      <cdr:spPr>
        <a:xfrm>
          <a:off x="2667000" y="676275"/>
          <a:ext cx="9620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0.183</cdr:y>
    </cdr:from>
    <cdr:to>
      <cdr:x>0.64075</cdr:x>
      <cdr:y>0.50675</cdr:y>
    </cdr:to>
    <cdr:sp>
      <cdr:nvSpPr>
        <cdr:cNvPr id="3" name="Line 3"/>
        <cdr:cNvSpPr>
          <a:spLocks/>
        </cdr:cNvSpPr>
      </cdr:nvSpPr>
      <cdr:spPr>
        <a:xfrm>
          <a:off x="3886200" y="676275"/>
          <a:ext cx="2190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0.1695</cdr:y>
    </cdr:from>
    <cdr:to>
      <cdr:x>0.884</cdr:x>
      <cdr:y>0.5225</cdr:y>
    </cdr:to>
    <cdr:sp>
      <cdr:nvSpPr>
        <cdr:cNvPr id="4" name="Line 4"/>
        <cdr:cNvSpPr>
          <a:spLocks/>
        </cdr:cNvSpPr>
      </cdr:nvSpPr>
      <cdr:spPr>
        <a:xfrm>
          <a:off x="5057775" y="628650"/>
          <a:ext cx="60960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23</xdr:row>
      <xdr:rowOff>152400</xdr:rowOff>
    </xdr:from>
    <xdr:to>
      <xdr:col>16</xdr:col>
      <xdr:colOff>476250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4972050" y="3876675"/>
        <a:ext cx="64198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0</xdr:row>
      <xdr:rowOff>19050</xdr:rowOff>
    </xdr:from>
    <xdr:to>
      <xdr:col>16</xdr:col>
      <xdr:colOff>457200</xdr:colOff>
      <xdr:row>23</xdr:row>
      <xdr:rowOff>9525</xdr:rowOff>
    </xdr:to>
    <xdr:graphicFrame>
      <xdr:nvGraphicFramePr>
        <xdr:cNvPr id="2" name="Chart 4"/>
        <xdr:cNvGraphicFramePr/>
      </xdr:nvGraphicFramePr>
      <xdr:xfrm>
        <a:off x="4962525" y="19050"/>
        <a:ext cx="64103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161925</xdr:colOff>
      <xdr:row>47</xdr:row>
      <xdr:rowOff>152400</xdr:rowOff>
    </xdr:from>
    <xdr:to>
      <xdr:col>16</xdr:col>
      <xdr:colOff>495300</xdr:colOff>
      <xdr:row>71</xdr:row>
      <xdr:rowOff>152400</xdr:rowOff>
    </xdr:to>
    <xdr:graphicFrame>
      <xdr:nvGraphicFramePr>
        <xdr:cNvPr id="3" name="Chart 5"/>
        <xdr:cNvGraphicFramePr/>
      </xdr:nvGraphicFramePr>
      <xdr:xfrm>
        <a:off x="4981575" y="7762875"/>
        <a:ext cx="64293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4</xdr:row>
      <xdr:rowOff>76200</xdr:rowOff>
    </xdr:from>
    <xdr:to>
      <xdr:col>9</xdr:col>
      <xdr:colOff>352425</xdr:colOff>
      <xdr:row>12</xdr:row>
      <xdr:rowOff>9525</xdr:rowOff>
    </xdr:to>
    <xdr:sp>
      <xdr:nvSpPr>
        <xdr:cNvPr id="4" name="Line 8"/>
        <xdr:cNvSpPr>
          <a:spLocks/>
        </xdr:cNvSpPr>
      </xdr:nvSpPr>
      <xdr:spPr>
        <a:xfrm>
          <a:off x="6391275" y="723900"/>
          <a:ext cx="6096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47625</xdr:rowOff>
    </xdr:from>
    <xdr:to>
      <xdr:col>10</xdr:col>
      <xdr:colOff>361950</xdr:colOff>
      <xdr:row>10</xdr:row>
      <xdr:rowOff>38100</xdr:rowOff>
    </xdr:to>
    <xdr:sp>
      <xdr:nvSpPr>
        <xdr:cNvPr id="5" name="Line 9"/>
        <xdr:cNvSpPr>
          <a:spLocks/>
        </xdr:cNvSpPr>
      </xdr:nvSpPr>
      <xdr:spPr>
        <a:xfrm flipH="1">
          <a:off x="7248525" y="695325"/>
          <a:ext cx="3714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4</xdr:row>
      <xdr:rowOff>76200</xdr:rowOff>
    </xdr:from>
    <xdr:to>
      <xdr:col>12</xdr:col>
      <xdr:colOff>304800</xdr:colOff>
      <xdr:row>14</xdr:row>
      <xdr:rowOff>76200</xdr:rowOff>
    </xdr:to>
    <xdr:sp>
      <xdr:nvSpPr>
        <xdr:cNvPr id="6" name="Line 10"/>
        <xdr:cNvSpPr>
          <a:spLocks/>
        </xdr:cNvSpPr>
      </xdr:nvSpPr>
      <xdr:spPr>
        <a:xfrm flipH="1">
          <a:off x="8324850" y="723900"/>
          <a:ext cx="4572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28575</xdr:rowOff>
    </xdr:from>
    <xdr:to>
      <xdr:col>14</xdr:col>
      <xdr:colOff>276225</xdr:colOff>
      <xdr:row>13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8572500" y="676275"/>
          <a:ext cx="14001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52</xdr:row>
      <xdr:rowOff>19050</xdr:rowOff>
    </xdr:from>
    <xdr:to>
      <xdr:col>9</xdr:col>
      <xdr:colOff>419100</xdr:colOff>
      <xdr:row>61</xdr:row>
      <xdr:rowOff>0</xdr:rowOff>
    </xdr:to>
    <xdr:sp>
      <xdr:nvSpPr>
        <xdr:cNvPr id="8" name="Line 12"/>
        <xdr:cNvSpPr>
          <a:spLocks/>
        </xdr:cNvSpPr>
      </xdr:nvSpPr>
      <xdr:spPr>
        <a:xfrm>
          <a:off x="6381750" y="8439150"/>
          <a:ext cx="6858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52</xdr:row>
      <xdr:rowOff>28575</xdr:rowOff>
    </xdr:from>
    <xdr:to>
      <xdr:col>11</xdr:col>
      <xdr:colOff>47625</xdr:colOff>
      <xdr:row>57</xdr:row>
      <xdr:rowOff>57150</xdr:rowOff>
    </xdr:to>
    <xdr:sp>
      <xdr:nvSpPr>
        <xdr:cNvPr id="9" name="Line 13"/>
        <xdr:cNvSpPr>
          <a:spLocks/>
        </xdr:cNvSpPr>
      </xdr:nvSpPr>
      <xdr:spPr>
        <a:xfrm>
          <a:off x="7667625" y="8448675"/>
          <a:ext cx="2476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52</xdr:row>
      <xdr:rowOff>28575</xdr:rowOff>
    </xdr:from>
    <xdr:to>
      <xdr:col>12</xdr:col>
      <xdr:colOff>390525</xdr:colOff>
      <xdr:row>62</xdr:row>
      <xdr:rowOff>76200</xdr:rowOff>
    </xdr:to>
    <xdr:sp>
      <xdr:nvSpPr>
        <xdr:cNvPr id="10" name="Line 14"/>
        <xdr:cNvSpPr>
          <a:spLocks/>
        </xdr:cNvSpPr>
      </xdr:nvSpPr>
      <xdr:spPr>
        <a:xfrm flipH="1">
          <a:off x="8248650" y="8448675"/>
          <a:ext cx="6191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52</xdr:row>
      <xdr:rowOff>9525</xdr:rowOff>
    </xdr:from>
    <xdr:to>
      <xdr:col>14</xdr:col>
      <xdr:colOff>419100</xdr:colOff>
      <xdr:row>60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0039350" y="8429625"/>
          <a:ext cx="7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4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8515625" style="0" customWidth="1"/>
    <col min="2" max="2" width="10.421875" style="0" customWidth="1"/>
    <col min="3" max="3" width="8.28125" style="0" customWidth="1"/>
    <col min="4" max="4" width="9.421875" style="0" customWidth="1"/>
    <col min="5" max="5" width="9.57421875" style="0" customWidth="1"/>
    <col min="6" max="6" width="10.57421875" style="0" customWidth="1"/>
    <col min="7" max="7" width="8.140625" style="0" customWidth="1"/>
    <col min="8" max="8" width="10.00390625" style="0" customWidth="1"/>
    <col min="10" max="10" width="10.28125" style="0" customWidth="1"/>
    <col min="11" max="11" width="10.421875" style="0" customWidth="1"/>
    <col min="12" max="12" width="7.28125" style="0" customWidth="1"/>
    <col min="13" max="13" width="10.140625" style="0" customWidth="1"/>
    <col min="14" max="14" width="11.00390625" style="0" customWidth="1"/>
  </cols>
  <sheetData>
    <row r="1" spans="1:15" ht="18">
      <c r="A1" s="6"/>
      <c r="B1" s="20" t="s">
        <v>22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"/>
    </row>
    <row r="2" spans="1:15" ht="18.75" thickBot="1">
      <c r="A2" s="159" t="s">
        <v>69</v>
      </c>
      <c r="B2" s="5"/>
      <c r="C2" s="5"/>
      <c r="D2" s="5"/>
      <c r="E2" s="5"/>
      <c r="F2" s="22"/>
      <c r="G2" s="22"/>
      <c r="H2" s="5"/>
      <c r="I2" s="5"/>
      <c r="J2" s="5"/>
      <c r="K2" s="5"/>
      <c r="L2" s="5"/>
      <c r="M2" s="5"/>
      <c r="N2" s="5"/>
      <c r="O2" s="23"/>
    </row>
    <row r="3" spans="1:15" ht="13.5" thickBot="1">
      <c r="A3" s="15"/>
      <c r="B3" s="6"/>
      <c r="C3" s="7"/>
      <c r="D3" s="8"/>
      <c r="E3" s="7" t="s">
        <v>3</v>
      </c>
      <c r="F3" s="7"/>
      <c r="G3" s="7"/>
      <c r="H3" s="7"/>
      <c r="I3" s="7"/>
      <c r="J3" s="121"/>
      <c r="K3" s="157" t="s">
        <v>20</v>
      </c>
      <c r="L3" s="118"/>
      <c r="M3" s="30"/>
      <c r="N3" s="7" t="s">
        <v>19</v>
      </c>
      <c r="O3" s="12"/>
    </row>
    <row r="4" spans="1:127" ht="13.5" thickBot="1">
      <c r="A4" s="16"/>
      <c r="B4" s="29"/>
      <c r="C4" s="10"/>
      <c r="D4" s="10" t="s">
        <v>12</v>
      </c>
      <c r="E4" s="11"/>
      <c r="F4" s="14" t="s">
        <v>71</v>
      </c>
      <c r="G4" s="2"/>
      <c r="H4" s="117" t="s">
        <v>72</v>
      </c>
      <c r="I4" s="11"/>
      <c r="J4" s="119"/>
      <c r="K4" s="156" t="s">
        <v>73</v>
      </c>
      <c r="L4" s="120"/>
      <c r="M4" s="10"/>
      <c r="N4" s="10"/>
      <c r="O4" s="13"/>
      <c r="P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12.75">
      <c r="A5" s="29" t="s">
        <v>21</v>
      </c>
      <c r="B5" s="3" t="s">
        <v>70</v>
      </c>
      <c r="C5" s="116" t="s">
        <v>0</v>
      </c>
      <c r="D5" s="3" t="s">
        <v>9</v>
      </c>
      <c r="E5" s="4" t="s">
        <v>2</v>
      </c>
      <c r="F5" s="4" t="s">
        <v>58</v>
      </c>
      <c r="G5" s="3" t="s">
        <v>16</v>
      </c>
      <c r="H5" s="28" t="s">
        <v>2</v>
      </c>
      <c r="I5" s="3" t="s">
        <v>9</v>
      </c>
      <c r="J5" s="3" t="s">
        <v>2</v>
      </c>
      <c r="K5" s="3" t="s">
        <v>9</v>
      </c>
      <c r="L5" s="3" t="s">
        <v>14</v>
      </c>
      <c r="M5" s="116" t="s">
        <v>5</v>
      </c>
      <c r="N5" s="3" t="s">
        <v>6</v>
      </c>
      <c r="O5" s="3" t="s">
        <v>17</v>
      </c>
      <c r="P5" s="1"/>
      <c r="R5" s="18"/>
      <c r="S5" s="17"/>
      <c r="T5" s="18"/>
      <c r="U5" s="5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2.75">
      <c r="A6" s="21"/>
      <c r="B6" s="4" t="s">
        <v>3</v>
      </c>
      <c r="C6" s="31"/>
      <c r="D6" s="4" t="s">
        <v>10</v>
      </c>
      <c r="E6" s="4" t="s">
        <v>1</v>
      </c>
      <c r="F6" s="4" t="s">
        <v>57</v>
      </c>
      <c r="G6" s="4" t="s">
        <v>15</v>
      </c>
      <c r="H6" s="29" t="s">
        <v>1</v>
      </c>
      <c r="I6" s="4" t="s">
        <v>8</v>
      </c>
      <c r="J6" s="4" t="s">
        <v>1</v>
      </c>
      <c r="K6" s="4" t="s">
        <v>8</v>
      </c>
      <c r="L6" s="4" t="s">
        <v>15</v>
      </c>
      <c r="M6" s="31" t="s">
        <v>2</v>
      </c>
      <c r="N6" s="4" t="s">
        <v>7</v>
      </c>
      <c r="O6" s="4" t="s">
        <v>18</v>
      </c>
      <c r="P6" s="18"/>
      <c r="Q6" s="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3.5" thickBot="1">
      <c r="A7" s="21"/>
      <c r="B7" s="145" t="s">
        <v>4</v>
      </c>
      <c r="C7" s="155"/>
      <c r="D7" s="4" t="s">
        <v>11</v>
      </c>
      <c r="E7" s="4" t="s">
        <v>56</v>
      </c>
      <c r="F7" s="4" t="s">
        <v>8</v>
      </c>
      <c r="G7" s="145"/>
      <c r="H7" s="9" t="s">
        <v>13</v>
      </c>
      <c r="I7" s="145" t="s">
        <v>13</v>
      </c>
      <c r="J7" s="146"/>
      <c r="K7" s="145"/>
      <c r="L7" s="145"/>
      <c r="M7" s="147" t="s">
        <v>1</v>
      </c>
      <c r="N7" s="145" t="s">
        <v>8</v>
      </c>
      <c r="O7" s="145" t="s">
        <v>15</v>
      </c>
      <c r="P7" s="18"/>
      <c r="Q7" s="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2.75">
      <c r="A8" s="102" t="s">
        <v>24</v>
      </c>
      <c r="B8" s="139" t="s">
        <v>63</v>
      </c>
      <c r="C8" s="57">
        <v>975</v>
      </c>
      <c r="D8" s="59">
        <v>4140</v>
      </c>
      <c r="E8" s="95">
        <v>5959</v>
      </c>
      <c r="F8" s="57">
        <v>5968.7</v>
      </c>
      <c r="G8" s="137">
        <f aca="true" t="shared" si="0" ref="G8:G13">+F8-E8</f>
        <v>9.699999999999818</v>
      </c>
      <c r="H8" s="137">
        <f aca="true" t="shared" si="1" ref="H8:I10">+E8+3.47</f>
        <v>5962.47</v>
      </c>
      <c r="I8" s="138">
        <f t="shared" si="1"/>
        <v>5972.17</v>
      </c>
      <c r="J8" s="139">
        <v>5962.01</v>
      </c>
      <c r="K8" s="140">
        <v>5971.81</v>
      </c>
      <c r="L8" s="141">
        <f aca="true" t="shared" si="2" ref="L8:L13">+K8-J8</f>
        <v>9.800000000000182</v>
      </c>
      <c r="M8" s="142">
        <f aca="true" t="shared" si="3" ref="M8:N10">+J8-H8</f>
        <v>-0.4600000000000364</v>
      </c>
      <c r="N8" s="143">
        <f t="shared" si="3"/>
        <v>-0.3599999999996726</v>
      </c>
      <c r="O8" s="144">
        <f aca="true" t="shared" si="4" ref="O8:O13">+L8-G8</f>
        <v>0.1000000000003638</v>
      </c>
      <c r="P8" s="18"/>
      <c r="Q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12.75">
      <c r="A9" s="103"/>
      <c r="B9" s="98" t="s">
        <v>62</v>
      </c>
      <c r="C9" s="60">
        <v>715</v>
      </c>
      <c r="D9" s="62">
        <v>4140</v>
      </c>
      <c r="E9" s="96">
        <v>5955</v>
      </c>
      <c r="F9" s="60">
        <v>5963.6</v>
      </c>
      <c r="G9" s="61">
        <f t="shared" si="0"/>
        <v>8.600000000000364</v>
      </c>
      <c r="H9" s="61">
        <f t="shared" si="1"/>
        <v>5958.47</v>
      </c>
      <c r="I9" s="87">
        <f t="shared" si="1"/>
        <v>5967.070000000001</v>
      </c>
      <c r="J9" s="98">
        <v>5958.61</v>
      </c>
      <c r="K9" s="60">
        <v>5969.89</v>
      </c>
      <c r="L9" s="93">
        <f t="shared" si="2"/>
        <v>11.280000000000655</v>
      </c>
      <c r="M9" s="89">
        <f t="shared" si="3"/>
        <v>0.13999999999941792</v>
      </c>
      <c r="N9" s="63">
        <f t="shared" si="3"/>
        <v>2.819999999999709</v>
      </c>
      <c r="O9" s="64">
        <f t="shared" si="4"/>
        <v>2.680000000000291</v>
      </c>
      <c r="P9" s="18"/>
      <c r="Q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12.75">
      <c r="A10" s="103"/>
      <c r="B10" s="98" t="s">
        <v>64</v>
      </c>
      <c r="C10" s="60">
        <v>685</v>
      </c>
      <c r="D10" s="62">
        <v>4140</v>
      </c>
      <c r="E10" s="96">
        <v>5949</v>
      </c>
      <c r="F10" s="60">
        <v>5957.3</v>
      </c>
      <c r="G10" s="61">
        <f t="shared" si="0"/>
        <v>8.300000000000182</v>
      </c>
      <c r="H10" s="61">
        <f t="shared" si="1"/>
        <v>5952.47</v>
      </c>
      <c r="I10" s="87">
        <f t="shared" si="1"/>
        <v>5960.77</v>
      </c>
      <c r="J10" s="98">
        <v>5958.01</v>
      </c>
      <c r="K10" s="60">
        <v>5968.24</v>
      </c>
      <c r="L10" s="93">
        <f t="shared" si="2"/>
        <v>10.229999999999563</v>
      </c>
      <c r="M10" s="89">
        <f t="shared" si="3"/>
        <v>5.539999999999964</v>
      </c>
      <c r="N10" s="63">
        <f t="shared" si="3"/>
        <v>7.469999999999345</v>
      </c>
      <c r="O10" s="64">
        <f t="shared" si="4"/>
        <v>1.9299999999993815</v>
      </c>
      <c r="P10" s="18"/>
      <c r="Q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2.75">
      <c r="A11" s="103"/>
      <c r="B11" s="92" t="s">
        <v>29</v>
      </c>
      <c r="C11" s="56">
        <v>525</v>
      </c>
      <c r="D11" s="148">
        <v>4140</v>
      </c>
      <c r="E11" s="153">
        <v>5945</v>
      </c>
      <c r="F11" s="154">
        <v>5952.8</v>
      </c>
      <c r="G11" s="61">
        <f t="shared" si="0"/>
        <v>7.800000000000182</v>
      </c>
      <c r="H11" s="61">
        <f aca="true" t="shared" si="5" ref="H11:I13">+E11+3.47</f>
        <v>5948.47</v>
      </c>
      <c r="I11" s="87">
        <f t="shared" si="5"/>
        <v>5956.27</v>
      </c>
      <c r="J11" s="92">
        <v>5950.01</v>
      </c>
      <c r="K11" s="56">
        <v>5957.04</v>
      </c>
      <c r="L11" s="93">
        <f t="shared" si="2"/>
        <v>7.029999999999745</v>
      </c>
      <c r="M11" s="89">
        <f aca="true" t="shared" si="6" ref="M11:N13">+J11-H11</f>
        <v>1.5399999999999636</v>
      </c>
      <c r="N11" s="63">
        <f t="shared" si="6"/>
        <v>0.7699999999995271</v>
      </c>
      <c r="O11" s="64">
        <f t="shared" si="4"/>
        <v>-0.7700000000004366</v>
      </c>
      <c r="P11" s="18"/>
      <c r="Q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ht="12.75">
      <c r="A12" s="104"/>
      <c r="B12" s="92" t="s">
        <v>28</v>
      </c>
      <c r="C12" s="56">
        <v>495</v>
      </c>
      <c r="D12" s="148">
        <v>4140</v>
      </c>
      <c r="E12" s="153">
        <v>5941</v>
      </c>
      <c r="F12" s="154">
        <v>5949.4</v>
      </c>
      <c r="G12" s="61">
        <f t="shared" si="0"/>
        <v>8.399999999999636</v>
      </c>
      <c r="H12" s="61">
        <f t="shared" si="5"/>
        <v>5944.47</v>
      </c>
      <c r="I12" s="87">
        <f t="shared" si="5"/>
        <v>5952.87</v>
      </c>
      <c r="J12" s="92">
        <v>5947.95</v>
      </c>
      <c r="K12" s="56">
        <v>5955.67</v>
      </c>
      <c r="L12" s="93">
        <f t="shared" si="2"/>
        <v>7.720000000000255</v>
      </c>
      <c r="M12" s="89">
        <f t="shared" si="6"/>
        <v>3.4799999999995634</v>
      </c>
      <c r="N12" s="63">
        <f t="shared" si="6"/>
        <v>2.800000000000182</v>
      </c>
      <c r="O12" s="64">
        <f t="shared" si="4"/>
        <v>-0.6799999999993815</v>
      </c>
      <c r="P12" s="18"/>
      <c r="Q12" s="5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ht="12.75">
      <c r="A13" s="104"/>
      <c r="B13" s="92" t="s">
        <v>27</v>
      </c>
      <c r="C13" s="56">
        <v>352</v>
      </c>
      <c r="D13" s="148">
        <v>4140</v>
      </c>
      <c r="E13" s="153">
        <v>5935</v>
      </c>
      <c r="F13" s="154">
        <v>5943.4</v>
      </c>
      <c r="G13" s="61">
        <f t="shared" si="0"/>
        <v>8.399999999999636</v>
      </c>
      <c r="H13" s="61">
        <f t="shared" si="5"/>
        <v>5938.47</v>
      </c>
      <c r="I13" s="87">
        <f t="shared" si="5"/>
        <v>5946.87</v>
      </c>
      <c r="J13" s="92">
        <v>5940.51</v>
      </c>
      <c r="K13" s="56">
        <v>5948.51</v>
      </c>
      <c r="L13" s="93">
        <f t="shared" si="2"/>
        <v>8</v>
      </c>
      <c r="M13" s="89">
        <f t="shared" si="6"/>
        <v>2.0399999999999636</v>
      </c>
      <c r="N13" s="63">
        <f t="shared" si="6"/>
        <v>1.6400000000003274</v>
      </c>
      <c r="O13" s="64">
        <f t="shared" si="4"/>
        <v>-0.3999999999996362</v>
      </c>
      <c r="P13" s="18"/>
      <c r="Q13" s="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ht="12.75">
      <c r="A14" s="104"/>
      <c r="B14" s="99"/>
      <c r="C14" s="56">
        <v>310</v>
      </c>
      <c r="D14" s="148">
        <v>4140</v>
      </c>
      <c r="E14" s="112"/>
      <c r="F14" s="54"/>
      <c r="G14" s="61"/>
      <c r="H14" s="61"/>
      <c r="I14" s="87"/>
      <c r="J14" s="99"/>
      <c r="K14" s="53"/>
      <c r="L14" s="93"/>
      <c r="M14" s="89"/>
      <c r="N14" s="63"/>
      <c r="O14" s="64"/>
      <c r="P14" s="18"/>
      <c r="Q14" s="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ht="12.75">
      <c r="A15" s="107" t="s">
        <v>74</v>
      </c>
      <c r="B15" s="99"/>
      <c r="C15" s="56">
        <v>266</v>
      </c>
      <c r="D15" s="148">
        <v>4140</v>
      </c>
      <c r="E15" s="112"/>
      <c r="F15" s="54"/>
      <c r="G15" s="61"/>
      <c r="H15" s="61"/>
      <c r="I15" s="87"/>
      <c r="J15" s="92">
        <v>5933.61</v>
      </c>
      <c r="K15" s="56">
        <v>5948.17</v>
      </c>
      <c r="L15" s="93">
        <f>+K15-J15</f>
        <v>14.5600000000004</v>
      </c>
      <c r="M15" s="89"/>
      <c r="N15" s="63"/>
      <c r="O15" s="64"/>
      <c r="P15" s="18"/>
      <c r="Q15" s="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12.75">
      <c r="A16" s="107" t="s">
        <v>23</v>
      </c>
      <c r="B16" s="99"/>
      <c r="C16" s="56">
        <v>200</v>
      </c>
      <c r="D16" s="148">
        <v>4140</v>
      </c>
      <c r="E16" s="112"/>
      <c r="F16" s="54"/>
      <c r="G16" s="61"/>
      <c r="H16" s="61"/>
      <c r="I16" s="87"/>
      <c r="J16" s="99"/>
      <c r="K16" s="53"/>
      <c r="L16" s="93"/>
      <c r="M16" s="89"/>
      <c r="N16" s="63"/>
      <c r="O16" s="64"/>
      <c r="P16" s="18"/>
      <c r="Q16" s="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ht="13.5" thickBot="1">
      <c r="A17" s="106"/>
      <c r="B17" s="114"/>
      <c r="C17" s="79">
        <v>121</v>
      </c>
      <c r="D17" s="149">
        <v>4140</v>
      </c>
      <c r="E17" s="113"/>
      <c r="F17" s="55"/>
      <c r="G17" s="81"/>
      <c r="H17" s="81"/>
      <c r="I17" s="94"/>
      <c r="J17" s="100">
        <v>5929.88</v>
      </c>
      <c r="K17" s="65">
        <v>5944.2</v>
      </c>
      <c r="L17" s="101">
        <f>+K17-J17</f>
        <v>14.319999999999709</v>
      </c>
      <c r="M17" s="97"/>
      <c r="N17" s="82"/>
      <c r="O17" s="83"/>
      <c r="P17" s="18"/>
      <c r="Q17" s="5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12.75">
      <c r="A18" s="102" t="s">
        <v>25</v>
      </c>
      <c r="B18" s="90" t="s">
        <v>77</v>
      </c>
      <c r="C18" s="84">
        <v>161650</v>
      </c>
      <c r="D18" s="150">
        <v>20500</v>
      </c>
      <c r="E18" s="122"/>
      <c r="F18" s="123"/>
      <c r="G18" s="58"/>
      <c r="H18" s="58"/>
      <c r="I18" s="91"/>
      <c r="J18" s="90">
        <v>5956.5</v>
      </c>
      <c r="K18" s="84">
        <v>5976</v>
      </c>
      <c r="L18" s="91"/>
      <c r="M18" s="88"/>
      <c r="N18" s="85"/>
      <c r="O18" s="86"/>
      <c r="P18" s="18"/>
      <c r="Q18" s="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ht="12.75">
      <c r="A19" s="104"/>
      <c r="B19" s="92" t="s">
        <v>76</v>
      </c>
      <c r="C19" s="56">
        <v>161300</v>
      </c>
      <c r="D19" s="148">
        <v>20500</v>
      </c>
      <c r="E19" s="124"/>
      <c r="F19" s="125"/>
      <c r="G19" s="61"/>
      <c r="H19" s="61"/>
      <c r="I19" s="93"/>
      <c r="J19" s="92">
        <v>5954</v>
      </c>
      <c r="K19" s="56">
        <v>5974.1</v>
      </c>
      <c r="L19" s="93"/>
      <c r="M19" s="89"/>
      <c r="N19" s="63"/>
      <c r="O19" s="64"/>
      <c r="P19" s="18"/>
      <c r="Q19" s="5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ht="12.75">
      <c r="A20" s="107" t="s">
        <v>65</v>
      </c>
      <c r="B20" s="92"/>
      <c r="C20" s="56">
        <v>161240</v>
      </c>
      <c r="D20" s="148">
        <v>20500</v>
      </c>
      <c r="E20" s="124"/>
      <c r="F20" s="125"/>
      <c r="G20" s="61"/>
      <c r="H20" s="61"/>
      <c r="I20" s="93"/>
      <c r="J20" s="92"/>
      <c r="K20" s="56"/>
      <c r="L20" s="93"/>
      <c r="M20" s="89"/>
      <c r="N20" s="63"/>
      <c r="O20" s="64"/>
      <c r="P20" s="18"/>
      <c r="Q20" s="5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12.75">
      <c r="A21" s="104"/>
      <c r="B21" s="92" t="s">
        <v>78</v>
      </c>
      <c r="C21" s="56">
        <v>161235</v>
      </c>
      <c r="D21" s="148">
        <v>20500</v>
      </c>
      <c r="E21" s="124"/>
      <c r="F21" s="125"/>
      <c r="G21" s="61"/>
      <c r="H21" s="61"/>
      <c r="I21" s="93"/>
      <c r="J21" s="92">
        <v>5953</v>
      </c>
      <c r="K21" s="56">
        <v>5967.32</v>
      </c>
      <c r="L21" s="93"/>
      <c r="M21" s="89"/>
      <c r="N21" s="63"/>
      <c r="O21" s="64"/>
      <c r="P21" s="18"/>
      <c r="Q21" s="5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ht="12.75">
      <c r="A22" s="21"/>
      <c r="B22" s="92" t="s">
        <v>41</v>
      </c>
      <c r="C22" s="56">
        <v>160680</v>
      </c>
      <c r="D22" s="148">
        <v>20500</v>
      </c>
      <c r="E22" s="130">
        <v>5944</v>
      </c>
      <c r="F22" s="131">
        <v>5964.2</v>
      </c>
      <c r="G22" s="19">
        <f>+F22-E22</f>
        <v>20.199999999999818</v>
      </c>
      <c r="H22" s="19">
        <f>+E22+3.47</f>
        <v>5947.47</v>
      </c>
      <c r="I22" s="25">
        <f>+F22+3.47</f>
        <v>5967.67</v>
      </c>
      <c r="J22" s="80">
        <v>5947.71</v>
      </c>
      <c r="K22" s="73">
        <v>5967.09</v>
      </c>
      <c r="L22" s="25">
        <f>+K22-J22</f>
        <v>19.38000000000011</v>
      </c>
      <c r="M22" s="38">
        <f>+J22-H22</f>
        <v>0.23999999999978172</v>
      </c>
      <c r="N22" s="39">
        <f>+K22-I22</f>
        <v>-0.5799999999999272</v>
      </c>
      <c r="O22" s="40">
        <f>+L22-G22</f>
        <v>-0.819999999999709</v>
      </c>
      <c r="P22" s="18"/>
      <c r="Q22" s="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ht="12.75">
      <c r="A23" s="104"/>
      <c r="B23" s="92" t="s">
        <v>46</v>
      </c>
      <c r="C23" s="56">
        <v>160460</v>
      </c>
      <c r="D23" s="148">
        <v>20500</v>
      </c>
      <c r="E23" s="124"/>
      <c r="F23" s="125"/>
      <c r="G23" s="19"/>
      <c r="H23" s="19"/>
      <c r="I23" s="25"/>
      <c r="J23" s="80">
        <v>5946.75</v>
      </c>
      <c r="K23" s="73">
        <v>5966.4</v>
      </c>
      <c r="L23" s="25">
        <f>+K23-J23</f>
        <v>19.649999999999636</v>
      </c>
      <c r="M23" s="38"/>
      <c r="N23" s="39"/>
      <c r="O23" s="40"/>
      <c r="P23" s="18"/>
      <c r="Q23" s="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ht="12.75">
      <c r="A24" s="104"/>
      <c r="B24" s="92"/>
      <c r="C24" s="56">
        <v>160375</v>
      </c>
      <c r="D24" s="148">
        <v>20500</v>
      </c>
      <c r="E24" s="130">
        <v>5941</v>
      </c>
      <c r="F24" s="131">
        <v>5959.5</v>
      </c>
      <c r="G24" s="19">
        <f>+F24-E24</f>
        <v>18.5</v>
      </c>
      <c r="H24" s="19">
        <f>+E24+3.47</f>
        <v>5944.47</v>
      </c>
      <c r="I24" s="25">
        <f>+F24+3.47</f>
        <v>5962.97</v>
      </c>
      <c r="J24" s="80"/>
      <c r="K24" s="73"/>
      <c r="L24" s="25"/>
      <c r="M24" s="38"/>
      <c r="N24" s="39"/>
      <c r="O24" s="40"/>
      <c r="P24" s="18"/>
      <c r="Q24" s="5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12.75">
      <c r="A25" s="107" t="s">
        <v>48</v>
      </c>
      <c r="B25" s="92"/>
      <c r="C25" s="56">
        <v>160325</v>
      </c>
      <c r="D25" s="148">
        <v>20500</v>
      </c>
      <c r="E25" s="124"/>
      <c r="F25" s="125"/>
      <c r="G25" s="19"/>
      <c r="H25" s="19"/>
      <c r="I25" s="25"/>
      <c r="J25" s="66"/>
      <c r="K25" s="67"/>
      <c r="L25" s="25"/>
      <c r="M25" s="38"/>
      <c r="N25" s="39"/>
      <c r="O25" s="40"/>
      <c r="P25" s="18"/>
      <c r="Q25" s="5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ht="12.75">
      <c r="A26" s="105"/>
      <c r="B26" s="92"/>
      <c r="C26" s="56">
        <v>160220</v>
      </c>
      <c r="D26" s="148">
        <v>20500</v>
      </c>
      <c r="E26" s="124"/>
      <c r="F26" s="125"/>
      <c r="G26" s="19"/>
      <c r="H26" s="19"/>
      <c r="I26" s="25"/>
      <c r="J26" s="80">
        <v>5946.25</v>
      </c>
      <c r="K26" s="73">
        <v>5962.96</v>
      </c>
      <c r="L26" s="25"/>
      <c r="M26" s="38"/>
      <c r="N26" s="39"/>
      <c r="O26" s="40"/>
      <c r="P26" s="18"/>
      <c r="Q26" s="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ht="12.75">
      <c r="A27" s="105"/>
      <c r="B27" s="92"/>
      <c r="C27" s="56">
        <v>160215</v>
      </c>
      <c r="D27" s="148">
        <v>20500</v>
      </c>
      <c r="E27" s="124"/>
      <c r="F27" s="125"/>
      <c r="G27" s="19"/>
      <c r="H27" s="19"/>
      <c r="I27" s="25"/>
      <c r="J27" s="80">
        <v>5946</v>
      </c>
      <c r="K27" s="73">
        <v>5963.12</v>
      </c>
      <c r="L27" s="25"/>
      <c r="M27" s="38"/>
      <c r="N27" s="39"/>
      <c r="O27" s="40"/>
      <c r="P27" s="18"/>
      <c r="Q27" s="5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ht="12.75">
      <c r="A28" s="107" t="s">
        <v>68</v>
      </c>
      <c r="B28" s="92"/>
      <c r="C28" s="56">
        <v>160190</v>
      </c>
      <c r="D28" s="148">
        <v>20500</v>
      </c>
      <c r="E28" s="124"/>
      <c r="F28" s="125"/>
      <c r="G28" s="19"/>
      <c r="H28" s="19"/>
      <c r="I28" s="25"/>
      <c r="J28" s="80"/>
      <c r="K28" s="73"/>
      <c r="L28" s="25"/>
      <c r="M28" s="38"/>
      <c r="N28" s="39"/>
      <c r="O28" s="40"/>
      <c r="P28" s="18"/>
      <c r="Q28" s="5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2.75">
      <c r="A29" s="105"/>
      <c r="B29" s="92"/>
      <c r="C29" s="56">
        <v>160165</v>
      </c>
      <c r="D29" s="148">
        <v>20500</v>
      </c>
      <c r="E29" s="124"/>
      <c r="F29" s="125"/>
      <c r="G29" s="19"/>
      <c r="H29" s="19"/>
      <c r="I29" s="25"/>
      <c r="J29" s="80">
        <v>5946</v>
      </c>
      <c r="K29" s="73">
        <v>5960.31</v>
      </c>
      <c r="L29" s="25"/>
      <c r="M29" s="38"/>
      <c r="N29" s="39"/>
      <c r="O29" s="40"/>
      <c r="P29" s="18"/>
      <c r="Q29" s="5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2.75">
      <c r="A30" s="158" t="s">
        <v>75</v>
      </c>
      <c r="B30" s="92"/>
      <c r="C30" s="56">
        <v>160160</v>
      </c>
      <c r="D30" s="148">
        <v>20500</v>
      </c>
      <c r="E30" s="124"/>
      <c r="F30" s="125"/>
      <c r="G30" s="19"/>
      <c r="H30" s="19"/>
      <c r="I30" s="25"/>
      <c r="J30" s="80"/>
      <c r="K30" s="73"/>
      <c r="L30" s="25"/>
      <c r="M30" s="38"/>
      <c r="N30" s="39"/>
      <c r="O30" s="40"/>
      <c r="P30" s="18"/>
      <c r="Q30" s="5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2.75">
      <c r="A31" s="107" t="s">
        <v>61</v>
      </c>
      <c r="B31" s="92" t="s">
        <v>45</v>
      </c>
      <c r="C31" s="56">
        <v>159845</v>
      </c>
      <c r="D31" s="148">
        <v>42200</v>
      </c>
      <c r="E31" s="130">
        <v>5936.8</v>
      </c>
      <c r="F31" s="131">
        <v>5952.5</v>
      </c>
      <c r="G31" s="19">
        <f>+F31-E31</f>
        <v>15.699999999999818</v>
      </c>
      <c r="H31" s="19">
        <f>+E31+3.47</f>
        <v>5940.27</v>
      </c>
      <c r="I31" s="25">
        <f>+F31+3.47</f>
        <v>5955.97</v>
      </c>
      <c r="J31" s="80">
        <v>5942</v>
      </c>
      <c r="K31" s="73">
        <v>5956.71</v>
      </c>
      <c r="L31" s="25">
        <f>+K31-J31</f>
        <v>14.710000000000036</v>
      </c>
      <c r="M31" s="38">
        <f>+J31-H31</f>
        <v>1.7299999999995634</v>
      </c>
      <c r="N31" s="39">
        <f>+K31-I31</f>
        <v>0.7399999999997817</v>
      </c>
      <c r="O31" s="40">
        <f>+L31-G31</f>
        <v>-0.9899999999997817</v>
      </c>
      <c r="P31" s="18"/>
      <c r="Q31" s="5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2.75">
      <c r="A32" s="107" t="s">
        <v>47</v>
      </c>
      <c r="B32" s="99"/>
      <c r="C32" s="56">
        <v>159800</v>
      </c>
      <c r="D32" s="148">
        <v>42200</v>
      </c>
      <c r="E32" s="124"/>
      <c r="F32" s="125"/>
      <c r="G32" s="19"/>
      <c r="H32" s="19"/>
      <c r="I32" s="25"/>
      <c r="J32" s="66"/>
      <c r="K32" s="67"/>
      <c r="L32" s="25"/>
      <c r="M32" s="38"/>
      <c r="N32" s="39"/>
      <c r="O32" s="40"/>
      <c r="P32" s="18"/>
      <c r="Q32" s="5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2.75">
      <c r="A33" s="104"/>
      <c r="B33" s="92" t="s">
        <v>44</v>
      </c>
      <c r="C33" s="56">
        <v>159755</v>
      </c>
      <c r="D33" s="148">
        <v>42200</v>
      </c>
      <c r="E33" s="130">
        <v>5936.8</v>
      </c>
      <c r="F33" s="131">
        <v>5950.7</v>
      </c>
      <c r="G33" s="19">
        <f aca="true" t="shared" si="7" ref="G33:G41">+F33-E33</f>
        <v>13.899999999999636</v>
      </c>
      <c r="H33" s="19">
        <f aca="true" t="shared" si="8" ref="H33:H41">+E33+3.47</f>
        <v>5940.27</v>
      </c>
      <c r="I33" s="25">
        <f aca="true" t="shared" si="9" ref="I33:I41">+F33+3.47</f>
        <v>5954.17</v>
      </c>
      <c r="J33" s="80">
        <v>5942</v>
      </c>
      <c r="K33" s="73">
        <v>5952.77</v>
      </c>
      <c r="L33" s="25">
        <f>+K33-J33</f>
        <v>10.770000000000437</v>
      </c>
      <c r="M33" s="38">
        <f aca="true" t="shared" si="10" ref="M33:N37">+J33-H33</f>
        <v>1.7299999999995634</v>
      </c>
      <c r="N33" s="39">
        <f t="shared" si="10"/>
        <v>-1.3999999999996362</v>
      </c>
      <c r="O33" s="40">
        <f aca="true" t="shared" si="11" ref="O33:O41">+L33-G33</f>
        <v>-3.1299999999991996</v>
      </c>
      <c r="P33" s="18"/>
      <c r="Q33" s="5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ht="12.75">
      <c r="A34" s="158" t="s">
        <v>75</v>
      </c>
      <c r="B34" s="92"/>
      <c r="C34" s="56">
        <v>159710</v>
      </c>
      <c r="D34" s="148">
        <v>42200</v>
      </c>
      <c r="E34" s="124"/>
      <c r="F34" s="131"/>
      <c r="G34" s="19"/>
      <c r="H34" s="19"/>
      <c r="I34" s="25"/>
      <c r="J34" s="80"/>
      <c r="K34" s="73"/>
      <c r="L34" s="25"/>
      <c r="M34" s="38"/>
      <c r="N34" s="39"/>
      <c r="O34" s="40"/>
      <c r="P34" s="18"/>
      <c r="Q34" s="5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12.75">
      <c r="A35" s="104"/>
      <c r="B35" s="92" t="s">
        <v>43</v>
      </c>
      <c r="C35" s="56">
        <v>158620</v>
      </c>
      <c r="D35" s="148">
        <v>42200</v>
      </c>
      <c r="E35" s="130">
        <v>5930</v>
      </c>
      <c r="F35" s="131">
        <v>5944.1</v>
      </c>
      <c r="G35" s="19">
        <f t="shared" si="7"/>
        <v>14.100000000000364</v>
      </c>
      <c r="H35" s="19">
        <f t="shared" si="8"/>
        <v>5933.47</v>
      </c>
      <c r="I35" s="25">
        <f t="shared" si="9"/>
        <v>5947.570000000001</v>
      </c>
      <c r="J35" s="80">
        <v>5929.51</v>
      </c>
      <c r="K35" s="73">
        <v>5946.96</v>
      </c>
      <c r="L35" s="25">
        <f>+K35-J35</f>
        <v>17.449999999999818</v>
      </c>
      <c r="M35" s="38">
        <f t="shared" si="10"/>
        <v>-3.9600000000000364</v>
      </c>
      <c r="N35" s="39">
        <f t="shared" si="10"/>
        <v>-0.6100000000005821</v>
      </c>
      <c r="O35" s="40">
        <f t="shared" si="11"/>
        <v>3.3499999999994543</v>
      </c>
      <c r="P35" s="18"/>
      <c r="Q35" s="5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ht="12.75">
      <c r="A36" s="104"/>
      <c r="B36" s="92"/>
      <c r="C36" s="56">
        <v>157352</v>
      </c>
      <c r="D36" s="148">
        <v>42200</v>
      </c>
      <c r="E36" s="124"/>
      <c r="F36" s="125"/>
      <c r="G36" s="19"/>
      <c r="H36" s="19"/>
      <c r="I36" s="25"/>
      <c r="J36" s="80">
        <v>5917.33</v>
      </c>
      <c r="K36" s="73">
        <v>5937.71</v>
      </c>
      <c r="L36" s="25">
        <f>+K36-J36</f>
        <v>20.38000000000011</v>
      </c>
      <c r="M36" s="38"/>
      <c r="N36" s="39"/>
      <c r="O36" s="40"/>
      <c r="P36" s="18"/>
      <c r="Q36" s="5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ht="12.75">
      <c r="A37" s="104"/>
      <c r="B37" s="92" t="s">
        <v>42</v>
      </c>
      <c r="C37" s="56">
        <v>156940</v>
      </c>
      <c r="D37" s="148">
        <v>42200</v>
      </c>
      <c r="E37" s="130">
        <v>5918.5</v>
      </c>
      <c r="F37" s="131">
        <v>5929.1</v>
      </c>
      <c r="G37" s="19">
        <f t="shared" si="7"/>
        <v>10.600000000000364</v>
      </c>
      <c r="H37" s="19">
        <f t="shared" si="8"/>
        <v>5921.97</v>
      </c>
      <c r="I37" s="25">
        <f t="shared" si="9"/>
        <v>5932.570000000001</v>
      </c>
      <c r="J37" s="80">
        <v>5915.95</v>
      </c>
      <c r="K37" s="73">
        <v>5936</v>
      </c>
      <c r="L37" s="25">
        <f>+K37-J37</f>
        <v>20.050000000000182</v>
      </c>
      <c r="M37" s="38">
        <f t="shared" si="10"/>
        <v>-6.020000000000437</v>
      </c>
      <c r="N37" s="39">
        <f t="shared" si="10"/>
        <v>3.4299999999993815</v>
      </c>
      <c r="O37" s="40">
        <f t="shared" si="11"/>
        <v>9.449999999999818</v>
      </c>
      <c r="P37" s="18"/>
      <c r="Q37" s="5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2.75">
      <c r="A38" s="108" t="s">
        <v>60</v>
      </c>
      <c r="B38" s="114"/>
      <c r="C38" s="79">
        <v>155590</v>
      </c>
      <c r="D38" s="149">
        <v>42200</v>
      </c>
      <c r="E38" s="126"/>
      <c r="F38" s="127"/>
      <c r="G38" s="27"/>
      <c r="H38" s="27"/>
      <c r="I38" s="37"/>
      <c r="J38" s="76">
        <v>5912.5</v>
      </c>
      <c r="K38" s="77">
        <v>5926.35</v>
      </c>
      <c r="L38" s="37">
        <f>+K38-J38</f>
        <v>13.850000000000364</v>
      </c>
      <c r="M38" s="47"/>
      <c r="N38" s="48"/>
      <c r="O38" s="49"/>
      <c r="P38" s="18"/>
      <c r="Q38" s="5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13.5" thickBot="1">
      <c r="A39" s="109" t="s">
        <v>60</v>
      </c>
      <c r="B39" s="115"/>
      <c r="C39" s="65">
        <v>154640</v>
      </c>
      <c r="D39" s="151">
        <v>42200</v>
      </c>
      <c r="E39" s="128"/>
      <c r="F39" s="129"/>
      <c r="G39" s="24"/>
      <c r="H39" s="24"/>
      <c r="I39" s="26"/>
      <c r="J39" s="78">
        <v>5907.6</v>
      </c>
      <c r="K39" s="75">
        <v>5921.02</v>
      </c>
      <c r="L39" s="26"/>
      <c r="M39" s="41"/>
      <c r="N39" s="42"/>
      <c r="O39" s="43"/>
      <c r="P39" s="18"/>
      <c r="Q39" s="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ht="12.75">
      <c r="A40" s="110" t="s">
        <v>26</v>
      </c>
      <c r="B40" s="136" t="s">
        <v>30</v>
      </c>
      <c r="C40" s="69">
        <v>5180</v>
      </c>
      <c r="D40" s="152">
        <v>32000</v>
      </c>
      <c r="E40" s="134">
        <v>5972.3</v>
      </c>
      <c r="F40" s="135">
        <v>5989.6</v>
      </c>
      <c r="G40" s="50">
        <f t="shared" si="7"/>
        <v>17.300000000000182</v>
      </c>
      <c r="H40" s="50">
        <f t="shared" si="8"/>
        <v>5975.77</v>
      </c>
      <c r="I40" s="51">
        <f t="shared" si="9"/>
        <v>5993.070000000001</v>
      </c>
      <c r="J40" s="70">
        <v>5975.21</v>
      </c>
      <c r="K40" s="71">
        <v>5988.42</v>
      </c>
      <c r="L40" s="52">
        <f>+K40-J40</f>
        <v>13.210000000000036</v>
      </c>
      <c r="M40" s="44">
        <f>+J40-H40</f>
        <v>-0.5600000000004002</v>
      </c>
      <c r="N40" s="45">
        <f>+K40-I40</f>
        <v>-4.650000000000546</v>
      </c>
      <c r="O40" s="46">
        <f t="shared" si="11"/>
        <v>-4.0900000000001455</v>
      </c>
      <c r="P40" s="18"/>
      <c r="Q40" s="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ht="12.75">
      <c r="A41" s="104"/>
      <c r="B41" s="92" t="s">
        <v>31</v>
      </c>
      <c r="C41" s="56">
        <v>4430</v>
      </c>
      <c r="D41" s="148">
        <v>32000</v>
      </c>
      <c r="E41" s="130">
        <v>5966</v>
      </c>
      <c r="F41" s="131">
        <v>5990.01</v>
      </c>
      <c r="G41" s="19">
        <f t="shared" si="7"/>
        <v>24.01000000000022</v>
      </c>
      <c r="H41" s="19">
        <f t="shared" si="8"/>
        <v>5969.47</v>
      </c>
      <c r="I41" s="32">
        <f t="shared" si="9"/>
        <v>5993.4800000000005</v>
      </c>
      <c r="J41" s="72">
        <v>5967.81</v>
      </c>
      <c r="K41" s="73">
        <v>5986.82</v>
      </c>
      <c r="L41" s="35">
        <f>+K41-J41</f>
        <v>19.00999999999931</v>
      </c>
      <c r="M41" s="38">
        <f>+J41-H41</f>
        <v>-1.6599999999998545</v>
      </c>
      <c r="N41" s="39">
        <f>+K41-I41</f>
        <v>-6.660000000000764</v>
      </c>
      <c r="O41" s="40">
        <f t="shared" si="11"/>
        <v>-5.0000000000009095</v>
      </c>
      <c r="P41" s="18"/>
      <c r="Q41" s="5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12.75">
      <c r="A42" s="107" t="s">
        <v>49</v>
      </c>
      <c r="B42" s="92"/>
      <c r="C42" s="56">
        <v>4410</v>
      </c>
      <c r="D42" s="148">
        <v>32000</v>
      </c>
      <c r="E42" s="124"/>
      <c r="F42" s="125"/>
      <c r="G42" s="19"/>
      <c r="H42" s="19"/>
      <c r="I42" s="32"/>
      <c r="J42" s="68"/>
      <c r="K42" s="67"/>
      <c r="L42" s="35"/>
      <c r="M42" s="38"/>
      <c r="N42" s="39"/>
      <c r="O42" s="40"/>
      <c r="P42" s="18"/>
      <c r="Q42" s="5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ht="12.75">
      <c r="A43" s="105"/>
      <c r="B43" s="92" t="s">
        <v>40</v>
      </c>
      <c r="C43" s="56">
        <v>4390</v>
      </c>
      <c r="D43" s="148">
        <v>32000</v>
      </c>
      <c r="E43" s="130">
        <v>5966</v>
      </c>
      <c r="F43" s="131">
        <v>5984.92</v>
      </c>
      <c r="G43" s="19">
        <f>+F43-E43</f>
        <v>18.920000000000073</v>
      </c>
      <c r="H43" s="19">
        <f aca="true" t="shared" si="12" ref="H43:I45">+E43+3.47</f>
        <v>5969.47</v>
      </c>
      <c r="I43" s="32">
        <f t="shared" si="12"/>
        <v>5988.39</v>
      </c>
      <c r="J43" s="72">
        <v>5967.41</v>
      </c>
      <c r="K43" s="73">
        <v>5985.05</v>
      </c>
      <c r="L43" s="35">
        <f>+K43-J43</f>
        <v>17.640000000000327</v>
      </c>
      <c r="M43" s="38">
        <f aca="true" t="shared" si="13" ref="M43:N45">+J43-H43</f>
        <v>-2.0600000000004</v>
      </c>
      <c r="N43" s="39">
        <f t="shared" si="13"/>
        <v>-3.3400000000001455</v>
      </c>
      <c r="O43" s="40">
        <f>+L43-G43</f>
        <v>-1.2799999999997453</v>
      </c>
      <c r="P43" s="18"/>
      <c r="Q43" s="5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2.75">
      <c r="A44" s="105"/>
      <c r="B44" s="92" t="s">
        <v>39</v>
      </c>
      <c r="C44" s="56">
        <v>4140</v>
      </c>
      <c r="D44" s="148">
        <v>32000</v>
      </c>
      <c r="E44" s="130">
        <v>5964.3</v>
      </c>
      <c r="F44" s="131">
        <v>5980.26</v>
      </c>
      <c r="G44" s="19">
        <f>+F44-E44</f>
        <v>15.960000000000036</v>
      </c>
      <c r="H44" s="19">
        <f t="shared" si="12"/>
        <v>5967.77</v>
      </c>
      <c r="I44" s="32">
        <f t="shared" si="12"/>
        <v>5983.7300000000005</v>
      </c>
      <c r="J44" s="72">
        <v>5967.01</v>
      </c>
      <c r="K44" s="73">
        <v>5984.61</v>
      </c>
      <c r="L44" s="35">
        <f>+K44-J44</f>
        <v>17.599999999999454</v>
      </c>
      <c r="M44" s="38">
        <f t="shared" si="13"/>
        <v>-0.7600000000002183</v>
      </c>
      <c r="N44" s="39">
        <f t="shared" si="13"/>
        <v>0.8799999999991996</v>
      </c>
      <c r="O44" s="40">
        <f>+L44-G44</f>
        <v>1.639999999999418</v>
      </c>
      <c r="P44" s="18"/>
      <c r="Q44" s="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2.75">
      <c r="A45" s="105"/>
      <c r="B45" s="92" t="s">
        <v>38</v>
      </c>
      <c r="C45" s="56">
        <v>3820</v>
      </c>
      <c r="D45" s="148">
        <v>32000</v>
      </c>
      <c r="E45" s="130">
        <v>5961.4</v>
      </c>
      <c r="F45" s="131">
        <v>5981.46</v>
      </c>
      <c r="G45" s="19">
        <f>+F45-E45</f>
        <v>20.0600000000004</v>
      </c>
      <c r="H45" s="19">
        <f t="shared" si="12"/>
        <v>5964.87</v>
      </c>
      <c r="I45" s="32">
        <f t="shared" si="12"/>
        <v>5984.93</v>
      </c>
      <c r="J45" s="72">
        <v>5965.01</v>
      </c>
      <c r="K45" s="73">
        <v>5983.93</v>
      </c>
      <c r="L45" s="35">
        <f>+K45-J45</f>
        <v>18.920000000000073</v>
      </c>
      <c r="M45" s="38">
        <f t="shared" si="13"/>
        <v>0.14000000000032742</v>
      </c>
      <c r="N45" s="39">
        <f t="shared" si="13"/>
        <v>-1</v>
      </c>
      <c r="O45" s="40">
        <f>+L45-G45</f>
        <v>-1.1400000000003274</v>
      </c>
      <c r="P45" s="18"/>
      <c r="Q45" s="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ht="12.75">
      <c r="A46" s="107" t="s">
        <v>66</v>
      </c>
      <c r="B46" s="99"/>
      <c r="C46" s="56">
        <v>3790</v>
      </c>
      <c r="D46" s="148">
        <v>32000</v>
      </c>
      <c r="E46" s="124"/>
      <c r="F46" s="125"/>
      <c r="G46" s="19"/>
      <c r="H46" s="19"/>
      <c r="I46" s="32"/>
      <c r="J46" s="68"/>
      <c r="K46" s="67"/>
      <c r="L46" s="35"/>
      <c r="M46" s="38"/>
      <c r="N46" s="39"/>
      <c r="O46" s="40"/>
      <c r="P46" s="18"/>
      <c r="Q46" s="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ht="12.75">
      <c r="A47" s="105"/>
      <c r="B47" s="92" t="s">
        <v>36</v>
      </c>
      <c r="C47" s="56">
        <v>3730</v>
      </c>
      <c r="D47" s="148">
        <v>32000</v>
      </c>
      <c r="E47" s="130">
        <v>5961.4</v>
      </c>
      <c r="F47" s="131">
        <v>5981</v>
      </c>
      <c r="G47" s="19">
        <f>+F47-E47</f>
        <v>19.600000000000364</v>
      </c>
      <c r="H47" s="19">
        <f aca="true" t="shared" si="14" ref="H47:I50">+E47+3.47</f>
        <v>5964.87</v>
      </c>
      <c r="I47" s="32">
        <f t="shared" si="14"/>
        <v>5984.47</v>
      </c>
      <c r="J47" s="72">
        <v>5963.51</v>
      </c>
      <c r="K47" s="73">
        <v>5979.48</v>
      </c>
      <c r="L47" s="35">
        <f>+K47-J47</f>
        <v>15.969999999999345</v>
      </c>
      <c r="M47" s="38">
        <f aca="true" t="shared" si="15" ref="M47:N50">+J47-H47</f>
        <v>-1.3599999999996726</v>
      </c>
      <c r="N47" s="39">
        <f t="shared" si="15"/>
        <v>-4.990000000000691</v>
      </c>
      <c r="O47" s="40">
        <f>+L47-G47</f>
        <v>-3.6300000000010186</v>
      </c>
      <c r="P47" s="18"/>
      <c r="Q47" s="5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ht="12.75">
      <c r="A48" s="105"/>
      <c r="B48" s="92" t="s">
        <v>35</v>
      </c>
      <c r="C48" s="56">
        <v>3240</v>
      </c>
      <c r="D48" s="148">
        <v>32000</v>
      </c>
      <c r="E48" s="130">
        <v>5959</v>
      </c>
      <c r="F48" s="131">
        <v>5975.17</v>
      </c>
      <c r="G48" s="19">
        <f>+F48-E48</f>
        <v>16.170000000000073</v>
      </c>
      <c r="H48" s="19">
        <f t="shared" si="14"/>
        <v>5962.47</v>
      </c>
      <c r="I48" s="32">
        <f t="shared" si="14"/>
        <v>5978.64</v>
      </c>
      <c r="J48" s="72">
        <v>5961.01</v>
      </c>
      <c r="K48" s="73">
        <v>5974.5</v>
      </c>
      <c r="L48" s="35">
        <f>+K48-J48</f>
        <v>13.489999999999782</v>
      </c>
      <c r="M48" s="38">
        <f t="shared" si="15"/>
        <v>-1.4600000000000364</v>
      </c>
      <c r="N48" s="39">
        <f t="shared" si="15"/>
        <v>-4.140000000000327</v>
      </c>
      <c r="O48" s="40">
        <f>+L48-G48</f>
        <v>-2.680000000000291</v>
      </c>
      <c r="P48" s="18"/>
      <c r="Q48" s="5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2.75">
      <c r="A49" s="105"/>
      <c r="B49" s="92" t="s">
        <v>34</v>
      </c>
      <c r="C49" s="56">
        <v>2830</v>
      </c>
      <c r="D49" s="148">
        <v>32000</v>
      </c>
      <c r="E49" s="130">
        <v>5954.7</v>
      </c>
      <c r="F49" s="131">
        <v>5971</v>
      </c>
      <c r="G49" s="19">
        <f>+F49-E49</f>
        <v>16.300000000000182</v>
      </c>
      <c r="H49" s="19">
        <f t="shared" si="14"/>
        <v>5958.17</v>
      </c>
      <c r="I49" s="32">
        <f t="shared" si="14"/>
        <v>5974.47</v>
      </c>
      <c r="J49" s="72">
        <v>5957.01</v>
      </c>
      <c r="K49" s="73">
        <v>5971.05</v>
      </c>
      <c r="L49" s="35">
        <f>+K49-J49</f>
        <v>14.039999999999964</v>
      </c>
      <c r="M49" s="38">
        <f t="shared" si="15"/>
        <v>-1.1599999999998545</v>
      </c>
      <c r="N49" s="39">
        <f t="shared" si="15"/>
        <v>-3.4200000000000728</v>
      </c>
      <c r="O49" s="40">
        <f>+L49-G49</f>
        <v>-2.2600000000002183</v>
      </c>
      <c r="P49" s="18"/>
      <c r="Q49" s="5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2.75">
      <c r="A50" s="105"/>
      <c r="B50" s="92" t="s">
        <v>37</v>
      </c>
      <c r="C50" s="56">
        <v>2080</v>
      </c>
      <c r="D50" s="148">
        <v>32000</v>
      </c>
      <c r="E50" s="130">
        <v>5949.4</v>
      </c>
      <c r="F50" s="131">
        <v>5967.87</v>
      </c>
      <c r="G50" s="19">
        <f>+F50-E50</f>
        <v>18.470000000000255</v>
      </c>
      <c r="H50" s="19">
        <f t="shared" si="14"/>
        <v>5952.87</v>
      </c>
      <c r="I50" s="32">
        <f t="shared" si="14"/>
        <v>5971.34</v>
      </c>
      <c r="J50" s="72">
        <v>5950.01</v>
      </c>
      <c r="K50" s="73">
        <v>5971.64</v>
      </c>
      <c r="L50" s="35">
        <f>+K50-J50</f>
        <v>21.63000000000011</v>
      </c>
      <c r="M50" s="38">
        <f t="shared" si="15"/>
        <v>-2.8599999999996726</v>
      </c>
      <c r="N50" s="39">
        <f t="shared" si="15"/>
        <v>0.3000000000001819</v>
      </c>
      <c r="O50" s="40">
        <f>+L50-G50</f>
        <v>3.1599999999998545</v>
      </c>
      <c r="P50" s="18"/>
      <c r="Q50" s="5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2.75">
      <c r="A51" s="107" t="s">
        <v>50</v>
      </c>
      <c r="B51" s="99"/>
      <c r="C51" s="56">
        <v>2070</v>
      </c>
      <c r="D51" s="148">
        <v>32000</v>
      </c>
      <c r="E51" s="124"/>
      <c r="F51" s="125"/>
      <c r="G51" s="19"/>
      <c r="H51" s="19"/>
      <c r="I51" s="32"/>
      <c r="J51" s="68"/>
      <c r="K51" s="67"/>
      <c r="L51" s="35"/>
      <c r="M51" s="38"/>
      <c r="N51" s="39"/>
      <c r="O51" s="40"/>
      <c r="P51" s="18"/>
      <c r="Q51" s="5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2.75">
      <c r="A52" s="105"/>
      <c r="B52" s="92" t="s">
        <v>33</v>
      </c>
      <c r="C52" s="56">
        <v>2020</v>
      </c>
      <c r="D52" s="148">
        <v>32000</v>
      </c>
      <c r="E52" s="130">
        <v>5949.4</v>
      </c>
      <c r="F52" s="131">
        <v>5967.85</v>
      </c>
      <c r="G52" s="19">
        <f>+F52-E52</f>
        <v>18.450000000000728</v>
      </c>
      <c r="H52" s="19">
        <f aca="true" t="shared" si="16" ref="H52:I54">+E52+3.47</f>
        <v>5952.87</v>
      </c>
      <c r="I52" s="32">
        <f t="shared" si="16"/>
        <v>5971.320000000001</v>
      </c>
      <c r="J52" s="72">
        <v>5949.01</v>
      </c>
      <c r="K52" s="73">
        <v>5971.5</v>
      </c>
      <c r="L52" s="35">
        <f>+K52-J52</f>
        <v>22.48999999999978</v>
      </c>
      <c r="M52" s="38">
        <f aca="true" t="shared" si="17" ref="M52:N54">+J52-H52</f>
        <v>-3.8599999999996726</v>
      </c>
      <c r="N52" s="39">
        <f t="shared" si="17"/>
        <v>0.17999999999938154</v>
      </c>
      <c r="O52" s="40">
        <f>+L52-G52</f>
        <v>4.039999999999054</v>
      </c>
      <c r="P52" s="18"/>
      <c r="Q52" s="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2.75">
      <c r="A53" s="105"/>
      <c r="B53" s="92" t="s">
        <v>32</v>
      </c>
      <c r="C53" s="56">
        <v>1530</v>
      </c>
      <c r="D53" s="148">
        <v>32000</v>
      </c>
      <c r="E53" s="130">
        <v>5948</v>
      </c>
      <c r="F53" s="131">
        <v>5964.89</v>
      </c>
      <c r="G53" s="19">
        <f>+F53-E53</f>
        <v>16.890000000000327</v>
      </c>
      <c r="H53" s="19">
        <f t="shared" si="16"/>
        <v>5951.47</v>
      </c>
      <c r="I53" s="32">
        <f t="shared" si="16"/>
        <v>5968.360000000001</v>
      </c>
      <c r="J53" s="72">
        <v>5948.01</v>
      </c>
      <c r="K53" s="73">
        <v>5970.08</v>
      </c>
      <c r="L53" s="35">
        <f>+K53-J53</f>
        <v>22.06999999999971</v>
      </c>
      <c r="M53" s="38">
        <f t="shared" si="17"/>
        <v>-3.4600000000000364</v>
      </c>
      <c r="N53" s="39">
        <f t="shared" si="17"/>
        <v>1.7199999999993452</v>
      </c>
      <c r="O53" s="40">
        <f>+L53-G53</f>
        <v>5.1799999999993815</v>
      </c>
      <c r="P53" s="18"/>
      <c r="Q53" s="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2.75">
      <c r="A54" s="105"/>
      <c r="B54" s="92" t="s">
        <v>29</v>
      </c>
      <c r="C54" s="56">
        <v>1180</v>
      </c>
      <c r="D54" s="148">
        <v>32000</v>
      </c>
      <c r="E54" s="130">
        <v>5946.1</v>
      </c>
      <c r="F54" s="131">
        <v>5964.33</v>
      </c>
      <c r="G54" s="19">
        <f>+F54-E54</f>
        <v>18.229999999999563</v>
      </c>
      <c r="H54" s="19">
        <f t="shared" si="16"/>
        <v>5949.570000000001</v>
      </c>
      <c r="I54" s="32">
        <f t="shared" si="16"/>
        <v>5967.8</v>
      </c>
      <c r="J54" s="72">
        <v>5947.01</v>
      </c>
      <c r="K54" s="73">
        <v>5969.17</v>
      </c>
      <c r="L54" s="35">
        <f>+K54-J54</f>
        <v>22.159999999999854</v>
      </c>
      <c r="M54" s="38">
        <f t="shared" si="17"/>
        <v>-2.5600000000004</v>
      </c>
      <c r="N54" s="39">
        <f t="shared" si="17"/>
        <v>1.3699999999998909</v>
      </c>
      <c r="O54" s="40">
        <f>+L54-G54</f>
        <v>3.930000000000291</v>
      </c>
      <c r="P54" s="18"/>
      <c r="Q54" s="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2.75">
      <c r="A55" s="107" t="s">
        <v>67</v>
      </c>
      <c r="B55" s="92" t="s">
        <v>28</v>
      </c>
      <c r="C55" s="56">
        <v>1160</v>
      </c>
      <c r="D55" s="148">
        <v>32000</v>
      </c>
      <c r="E55" s="130">
        <v>5946.1</v>
      </c>
      <c r="F55" s="131">
        <v>5963.66</v>
      </c>
      <c r="G55" s="19">
        <f>+F55-E55</f>
        <v>17.55999999999949</v>
      </c>
      <c r="H55" s="19">
        <f>+E55+3.47</f>
        <v>5949.570000000001</v>
      </c>
      <c r="I55" s="32">
        <f>+F55+3.47</f>
        <v>5967.13</v>
      </c>
      <c r="J55" s="72">
        <v>5946.01</v>
      </c>
      <c r="K55" s="73">
        <v>5967.76</v>
      </c>
      <c r="L55" s="35">
        <f>+K55-J55</f>
        <v>21.75</v>
      </c>
      <c r="M55" s="38">
        <f>+J55-H55</f>
        <v>-3.5600000000004</v>
      </c>
      <c r="N55" s="39">
        <f>+K55-I55</f>
        <v>0.6300000000001091</v>
      </c>
      <c r="O55" s="40">
        <f>+L55-G55</f>
        <v>4.190000000000509</v>
      </c>
      <c r="P55" s="5"/>
      <c r="Q55" s="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3.5" thickBot="1">
      <c r="A56" s="111"/>
      <c r="B56" s="100" t="s">
        <v>27</v>
      </c>
      <c r="C56" s="65">
        <v>560</v>
      </c>
      <c r="D56" s="151">
        <v>32000</v>
      </c>
      <c r="E56" s="132">
        <v>5942</v>
      </c>
      <c r="F56" s="133">
        <v>5959.07</v>
      </c>
      <c r="G56" s="24">
        <f>+F56-E56</f>
        <v>17.06999999999971</v>
      </c>
      <c r="H56" s="24">
        <f>+E56+3.47</f>
        <v>5945.47</v>
      </c>
      <c r="I56" s="33">
        <f>+F56+3.47</f>
        <v>5962.54</v>
      </c>
      <c r="J56" s="74">
        <v>5945.01</v>
      </c>
      <c r="K56" s="75">
        <v>5962.22</v>
      </c>
      <c r="L56" s="36">
        <f>+K56-J56</f>
        <v>17.210000000000036</v>
      </c>
      <c r="M56" s="41">
        <f>+J56-H56</f>
        <v>-0.4600000000000364</v>
      </c>
      <c r="N56" s="42">
        <f>+K56-I56</f>
        <v>-0.31999999999970896</v>
      </c>
      <c r="O56" s="43">
        <f>+L56-G56</f>
        <v>0.14000000000032742</v>
      </c>
      <c r="P56" s="5"/>
      <c r="Q56" s="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2.75">
      <c r="A57" s="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3:127" ht="12.75">
      <c r="M58" s="1"/>
      <c r="N58" s="1"/>
      <c r="O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3:127" ht="12.75">
      <c r="M59" s="1"/>
      <c r="N59" s="1"/>
      <c r="O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9:127" ht="12.75">
      <c r="I60" s="1"/>
      <c r="J60" s="1"/>
      <c r="K60" s="1"/>
      <c r="L60" s="1"/>
      <c r="M60" s="1"/>
      <c r="N60" s="1"/>
      <c r="O60" s="1"/>
      <c r="P60" s="1"/>
      <c r="R60" s="5"/>
      <c r="S60" s="5"/>
      <c r="T60" s="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9:127" ht="12.75">
      <c r="I61" s="1"/>
      <c r="J61" s="1"/>
      <c r="K61" s="1"/>
      <c r="L61" s="1"/>
      <c r="M61" s="1"/>
      <c r="N61" s="1"/>
      <c r="O61" s="1"/>
      <c r="P61" s="1"/>
      <c r="R61" s="5"/>
      <c r="S61" s="5"/>
      <c r="T61" s="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9:127" ht="12.75">
      <c r="I62" s="1"/>
      <c r="J62" s="1"/>
      <c r="K62" s="1"/>
      <c r="L62" s="1"/>
      <c r="M62" s="1"/>
      <c r="N62" s="1"/>
      <c r="O62" s="1"/>
      <c r="P62" s="1"/>
      <c r="Q62" s="1"/>
      <c r="R62" s="17"/>
      <c r="S62" s="17"/>
      <c r="T62" s="1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9:127" ht="12.75">
      <c r="I63" s="1"/>
      <c r="J63" s="1"/>
      <c r="K63" s="1"/>
      <c r="L63" s="1"/>
      <c r="M63" s="1"/>
      <c r="N63" s="1"/>
      <c r="O63" s="1"/>
      <c r="P63" s="1"/>
      <c r="Q63" s="1"/>
      <c r="R63" s="17"/>
      <c r="S63" s="17"/>
      <c r="T63" s="17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9:127" ht="12.75">
      <c r="I64" s="1"/>
      <c r="J64" s="1"/>
      <c r="K64" s="1"/>
      <c r="L64" s="1"/>
      <c r="M64" s="1"/>
      <c r="N64" s="1"/>
      <c r="O64" s="1"/>
      <c r="P64" s="1"/>
      <c r="Q64" s="1"/>
      <c r="R64" s="17"/>
      <c r="S64" s="17"/>
      <c r="T64" s="17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9:127" ht="12.75">
      <c r="I65" s="1"/>
      <c r="J65" s="1"/>
      <c r="K65" s="1"/>
      <c r="L65" s="1"/>
      <c r="M65" s="1"/>
      <c r="N65" s="1"/>
      <c r="O65" s="1"/>
      <c r="P65" s="1"/>
      <c r="Q65" s="1"/>
      <c r="R65" s="17"/>
      <c r="S65" s="17"/>
      <c r="T65" s="17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8:127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7"/>
      <c r="S66" s="17"/>
      <c r="T66" s="1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8:127" ht="12.75">
      <c r="H67" s="1"/>
      <c r="I67" s="1"/>
      <c r="J67" s="1"/>
      <c r="K67" s="1"/>
      <c r="L67" s="1"/>
      <c r="M67" s="1"/>
      <c r="N67" s="1"/>
      <c r="O67" s="1"/>
      <c r="P67" s="1"/>
      <c r="Q67" s="1"/>
      <c r="R67" s="17"/>
      <c r="S67" s="17"/>
      <c r="T67" s="17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8:127" ht="12.75">
      <c r="H68" s="1"/>
      <c r="I68" s="1"/>
      <c r="J68" s="1"/>
      <c r="K68" s="1"/>
      <c r="L68" s="1"/>
      <c r="M68" s="1"/>
      <c r="N68" s="1"/>
      <c r="O68" s="1"/>
      <c r="P68" s="1"/>
      <c r="Q68" s="1"/>
      <c r="R68" s="17"/>
      <c r="S68" s="17"/>
      <c r="T68" s="17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8:127" ht="12.75">
      <c r="H69" s="1"/>
      <c r="I69" s="1"/>
      <c r="J69" s="1"/>
      <c r="K69" s="1"/>
      <c r="L69" s="1"/>
      <c r="M69" s="1"/>
      <c r="N69" s="1"/>
      <c r="O69" s="1"/>
      <c r="P69" s="1"/>
      <c r="Q69" s="1"/>
      <c r="R69" s="17"/>
      <c r="S69" s="17"/>
      <c r="T69" s="17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8:127" ht="12.75">
      <c r="H70" s="1"/>
      <c r="I70" s="1"/>
      <c r="J70" s="1"/>
      <c r="K70" s="1"/>
      <c r="L70" s="1"/>
      <c r="M70" s="1"/>
      <c r="N70" s="1"/>
      <c r="O70" s="1"/>
      <c r="P70" s="1"/>
      <c r="Q70" s="1"/>
      <c r="R70" s="17"/>
      <c r="S70" s="17"/>
      <c r="T70" s="17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8:127" ht="12.7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8:127" ht="12.7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8:127" ht="12.7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8:127" ht="12.7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8:127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8:127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8:127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8:127" ht="12.7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8:127" ht="12.7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8:127" ht="12.7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8:127" ht="12.7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8:127" ht="12.7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8:127" ht="12.7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2:1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2:1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2:12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2:1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2:12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2:12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2:12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2:12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2:12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2:12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2:12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2:12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2:12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2:12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2:12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2:12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2:12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2:12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2:12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2:1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2:1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2:12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2:12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2:12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2:12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2:12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2:12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2:12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2:12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2:12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2:12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2:1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2:1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2:12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2:1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2:1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2:12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2:12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2:12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2:1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2:1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2:1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2:1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2:1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2:1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2:1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2:1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2:1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2:1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2:1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2:1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2:1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2:1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2:1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2:1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2:1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2:1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2:1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2:1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2:1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2:1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2:1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2:1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2:12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2:12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2:12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2:12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2:12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2:12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2:12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2:12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2:12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2:12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2:12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2:12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2:12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2:12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2:12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2:12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2:12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2:12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2:12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2:12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2:12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2:12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2:12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2:12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2:12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2:12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2:12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2:12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2:12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2:12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2:12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2:12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2:12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2:12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2:12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2:12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2:12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2:12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2:12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2:12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2:12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2:12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2:12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2:12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2:12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2:12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2:12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2:12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2:12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2:12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2:12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2:12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2:12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2:12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2:12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2:12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2:12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2:12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2:12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2:12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2:12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2:12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2:12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2:12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2:12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2:12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2:12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2:12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2:12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2:12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2:12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2:12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2:12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2:12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2:12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2:12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2:12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2:12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2:12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2:12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2:12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2:12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2:12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2:12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2:12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2:12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2:12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2:12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2:12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2:12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2:12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2:12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2:12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2:12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2:12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2:12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2:12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</sheetData>
  <printOptions horizontalCentered="1" verticalCentered="1"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8"/>
  <sheetViews>
    <sheetView workbookViewId="0" topLeftCell="E1">
      <selection activeCell="T20" sqref="T20"/>
    </sheetView>
  </sheetViews>
  <sheetFormatPr defaultColWidth="9.140625" defaultRowHeight="12.75"/>
  <cols>
    <col min="2" max="2" width="13.00390625" style="0" customWidth="1"/>
    <col min="3" max="3" width="13.8515625" style="0" customWidth="1"/>
    <col min="4" max="4" width="12.7109375" style="0" customWidth="1"/>
    <col min="5" max="5" width="11.8515625" style="0" customWidth="1"/>
    <col min="6" max="6" width="11.7109375" style="0" customWidth="1"/>
  </cols>
  <sheetData>
    <row r="1" spans="3:7" ht="12.75">
      <c r="C1" s="22" t="str">
        <f>Sheet1!H4</f>
        <v>NAVD83 Datum adj.</v>
      </c>
      <c r="D1" s="5">
        <f>Sheet1!I4</f>
        <v>0</v>
      </c>
      <c r="E1" s="5">
        <f>Sheet1!J4</f>
        <v>0</v>
      </c>
      <c r="F1" s="5" t="str">
        <f>Sheet1!K4</f>
        <v>(NAVD88)</v>
      </c>
      <c r="G1" s="5"/>
    </row>
    <row r="2" spans="3:7" ht="12.75">
      <c r="C2" s="34" t="str">
        <f>Sheet1!H5</f>
        <v>Flowline</v>
      </c>
      <c r="D2" s="34" t="str">
        <f>Sheet1!I5</f>
        <v>100-Year</v>
      </c>
      <c r="E2" s="5" t="str">
        <f>Sheet1!J5</f>
        <v>Flowline</v>
      </c>
      <c r="F2" s="5" t="str">
        <f>Sheet1!K5</f>
        <v>100-Year</v>
      </c>
      <c r="G2" s="5"/>
    </row>
    <row r="3" spans="3:7" ht="12.75">
      <c r="C3" s="34" t="str">
        <f>Sheet1!H6</f>
        <v>Elevation</v>
      </c>
      <c r="D3" s="34" t="str">
        <f>Sheet1!I6</f>
        <v>WSEL</v>
      </c>
      <c r="E3" s="5" t="str">
        <f>Sheet1!J6</f>
        <v>Elevation</v>
      </c>
      <c r="F3" s="5" t="str">
        <f>Sheet1!K6</f>
        <v>WSEL</v>
      </c>
      <c r="G3" s="5"/>
    </row>
    <row r="4" spans="3:7" ht="12.75">
      <c r="C4" s="34" t="str">
        <f>Sheet1!H7</f>
        <v>(+3.47')</v>
      </c>
      <c r="D4" s="34" t="str">
        <f>Sheet1!I7</f>
        <v>(+3.47')</v>
      </c>
      <c r="E4" s="5">
        <f>Sheet1!J7</f>
        <v>0</v>
      </c>
      <c r="F4" s="5">
        <f>Sheet1!K7</f>
        <v>0</v>
      </c>
      <c r="G4" s="5"/>
    </row>
    <row r="5" ht="12.75">
      <c r="G5" s="5"/>
    </row>
    <row r="6" spans="2:7" ht="12.75">
      <c r="B6" t="s">
        <v>54</v>
      </c>
      <c r="G6" s="5"/>
    </row>
    <row r="7" spans="3:7" ht="12.75">
      <c r="C7" t="s">
        <v>55</v>
      </c>
      <c r="D7" t="s">
        <v>51</v>
      </c>
      <c r="E7" t="s">
        <v>52</v>
      </c>
      <c r="F7" t="s">
        <v>53</v>
      </c>
      <c r="G7" s="5"/>
    </row>
    <row r="8" spans="2:7" ht="12.75">
      <c r="B8">
        <f>Sheet1!C8</f>
        <v>975</v>
      </c>
      <c r="C8" s="18">
        <f>Sheet1!H8</f>
        <v>5962.47</v>
      </c>
      <c r="D8" s="18">
        <f>Sheet1!I8</f>
        <v>5972.17</v>
      </c>
      <c r="E8" s="5">
        <f>Sheet1!J8</f>
        <v>5962.01</v>
      </c>
      <c r="F8" s="5">
        <f>Sheet1!K8</f>
        <v>5971.81</v>
      </c>
      <c r="G8" s="5"/>
    </row>
    <row r="9" spans="2:7" ht="12.75">
      <c r="B9">
        <f>Sheet1!C9</f>
        <v>715</v>
      </c>
      <c r="C9" s="18">
        <f>Sheet1!H9</f>
        <v>5958.47</v>
      </c>
      <c r="D9" s="18">
        <f>Sheet1!I9</f>
        <v>5967.070000000001</v>
      </c>
      <c r="E9" s="5">
        <f>Sheet1!J9</f>
        <v>5958.61</v>
      </c>
      <c r="F9" s="5">
        <f>Sheet1!K9</f>
        <v>5969.89</v>
      </c>
      <c r="G9" s="5"/>
    </row>
    <row r="10" spans="2:7" ht="12.75">
      <c r="B10">
        <f>Sheet1!C10</f>
        <v>685</v>
      </c>
      <c r="C10" s="18">
        <f>Sheet1!H10</f>
        <v>5952.47</v>
      </c>
      <c r="D10" s="18">
        <f>Sheet1!I10</f>
        <v>5960.77</v>
      </c>
      <c r="E10" s="5">
        <f>Sheet1!J10</f>
        <v>5958.01</v>
      </c>
      <c r="F10" s="5">
        <f>Sheet1!K10</f>
        <v>5968.24</v>
      </c>
      <c r="G10" s="5"/>
    </row>
    <row r="11" spans="2:7" ht="12.75">
      <c r="B11">
        <f>Sheet1!C11</f>
        <v>525</v>
      </c>
      <c r="C11" s="18">
        <f>Sheet1!H11</f>
        <v>5948.47</v>
      </c>
      <c r="D11" s="18">
        <f>Sheet1!I11</f>
        <v>5956.27</v>
      </c>
      <c r="E11" s="5">
        <f>Sheet1!J11</f>
        <v>5950.01</v>
      </c>
      <c r="F11" s="5">
        <f>Sheet1!K11</f>
        <v>5957.04</v>
      </c>
      <c r="G11" s="5"/>
    </row>
    <row r="12" spans="2:7" ht="12.75">
      <c r="B12">
        <f>Sheet1!C12</f>
        <v>495</v>
      </c>
      <c r="C12" s="18">
        <f>Sheet1!H12</f>
        <v>5944.47</v>
      </c>
      <c r="D12" s="18">
        <f>Sheet1!I12</f>
        <v>5952.87</v>
      </c>
      <c r="E12" s="5">
        <f>Sheet1!J12</f>
        <v>5947.95</v>
      </c>
      <c r="F12" s="5">
        <f>Sheet1!K12</f>
        <v>5955.67</v>
      </c>
      <c r="G12" s="5"/>
    </row>
    <row r="13" spans="2:7" ht="12.75">
      <c r="B13">
        <f>Sheet1!C13</f>
        <v>352</v>
      </c>
      <c r="C13" s="18">
        <f>Sheet1!H13</f>
        <v>5938.47</v>
      </c>
      <c r="D13" s="18">
        <f>Sheet1!I13</f>
        <v>5946.87</v>
      </c>
      <c r="E13" s="5">
        <f>Sheet1!J13</f>
        <v>5940.51</v>
      </c>
      <c r="F13" s="5">
        <f>Sheet1!K13</f>
        <v>5948.51</v>
      </c>
      <c r="G13" s="5"/>
    </row>
    <row r="14" spans="2:7" ht="12.75">
      <c r="B14">
        <f>Sheet1!C14</f>
        <v>310</v>
      </c>
      <c r="C14" s="18">
        <f>Sheet1!H14</f>
        <v>0</v>
      </c>
      <c r="D14" s="18">
        <f>Sheet1!I14</f>
        <v>0</v>
      </c>
      <c r="E14" s="5">
        <f>Sheet1!J14</f>
        <v>0</v>
      </c>
      <c r="F14" s="5">
        <f>Sheet1!K14</f>
        <v>0</v>
      </c>
      <c r="G14" s="5"/>
    </row>
    <row r="15" spans="2:7" ht="12.75">
      <c r="B15">
        <f>Sheet1!C15</f>
        <v>266</v>
      </c>
      <c r="C15" s="18">
        <f>Sheet1!H15</f>
        <v>0</v>
      </c>
      <c r="D15" s="18">
        <f>Sheet1!I15</f>
        <v>0</v>
      </c>
      <c r="E15" s="5">
        <f>Sheet1!J15</f>
        <v>5933.61</v>
      </c>
      <c r="F15" s="5">
        <f>Sheet1!K15</f>
        <v>5948.17</v>
      </c>
      <c r="G15" s="5"/>
    </row>
    <row r="16" spans="2:7" ht="12.75">
      <c r="B16">
        <f>Sheet1!C16</f>
        <v>200</v>
      </c>
      <c r="C16" s="18">
        <f>Sheet1!H16</f>
        <v>0</v>
      </c>
      <c r="D16" s="18">
        <f>Sheet1!I16</f>
        <v>0</v>
      </c>
      <c r="E16" s="5">
        <f>Sheet1!J16</f>
        <v>0</v>
      </c>
      <c r="F16" s="5">
        <f>Sheet1!K16</f>
        <v>0</v>
      </c>
      <c r="G16" s="5"/>
    </row>
    <row r="17" spans="2:7" ht="12.75">
      <c r="B17">
        <f>Sheet1!C17</f>
        <v>121</v>
      </c>
      <c r="C17" s="18">
        <f>Sheet1!H17</f>
        <v>0</v>
      </c>
      <c r="D17" s="18">
        <f>Sheet1!I17</f>
        <v>0</v>
      </c>
      <c r="E17" s="5">
        <f>Sheet1!J17</f>
        <v>5929.88</v>
      </c>
      <c r="F17" s="5">
        <f>Sheet1!K17</f>
        <v>5944.2</v>
      </c>
      <c r="G17" s="5"/>
    </row>
    <row r="18" ht="12.75">
      <c r="G18" s="5"/>
    </row>
    <row r="19" spans="2:7" ht="12.75">
      <c r="B19" t="s">
        <v>54</v>
      </c>
      <c r="G19" s="5"/>
    </row>
    <row r="20" spans="3:7" ht="12.75">
      <c r="C20" t="s">
        <v>55</v>
      </c>
      <c r="D20" t="s">
        <v>51</v>
      </c>
      <c r="E20" t="s">
        <v>52</v>
      </c>
      <c r="F20" t="s">
        <v>53</v>
      </c>
      <c r="G20" s="5"/>
    </row>
    <row r="21" spans="2:7" ht="12.75">
      <c r="B21">
        <f>Sheet1!C22</f>
        <v>160680</v>
      </c>
      <c r="C21" s="18">
        <f>Sheet1!H22</f>
        <v>5947.47</v>
      </c>
      <c r="D21" s="18">
        <f>Sheet1!I22</f>
        <v>5967.67</v>
      </c>
      <c r="E21" s="5">
        <f>Sheet1!J22</f>
        <v>5947.71</v>
      </c>
      <c r="F21" s="5">
        <f>Sheet1!K22</f>
        <v>5967.09</v>
      </c>
      <c r="G21" s="5"/>
    </row>
    <row r="22" spans="2:7" ht="12.75">
      <c r="B22">
        <f>Sheet1!C25</f>
        <v>160325</v>
      </c>
      <c r="C22" s="18"/>
      <c r="D22" s="18"/>
      <c r="E22" s="5"/>
      <c r="F22" s="5"/>
      <c r="G22" s="5"/>
    </row>
    <row r="23" spans="2:7" ht="12.75">
      <c r="B23">
        <f>Sheet1!C26</f>
        <v>160220</v>
      </c>
      <c r="C23" s="18"/>
      <c r="D23" s="18"/>
      <c r="E23" s="5">
        <f>Sheet1!J26</f>
        <v>5946.25</v>
      </c>
      <c r="F23" s="5">
        <f>Sheet1!K26</f>
        <v>5962.96</v>
      </c>
      <c r="G23" s="5"/>
    </row>
    <row r="24" spans="2:7" ht="12.75">
      <c r="B24">
        <f>Sheet1!C31</f>
        <v>159845</v>
      </c>
      <c r="C24" s="18">
        <f>Sheet1!H31</f>
        <v>5940.27</v>
      </c>
      <c r="D24" s="18">
        <f>Sheet1!I31</f>
        <v>5955.97</v>
      </c>
      <c r="E24" s="5">
        <f>Sheet1!J31</f>
        <v>5942</v>
      </c>
      <c r="F24" s="5">
        <f>Sheet1!K31</f>
        <v>5956.71</v>
      </c>
      <c r="G24" s="5"/>
    </row>
    <row r="25" spans="2:7" ht="12.75">
      <c r="B25">
        <f>Sheet1!C33</f>
        <v>159755</v>
      </c>
      <c r="C25" s="18">
        <f>Sheet1!H33</f>
        <v>5940.27</v>
      </c>
      <c r="D25" s="18">
        <f>Sheet1!I33</f>
        <v>5954.17</v>
      </c>
      <c r="E25" s="5">
        <f>Sheet1!J33</f>
        <v>5942</v>
      </c>
      <c r="F25" s="5">
        <f>Sheet1!K33</f>
        <v>5952.77</v>
      </c>
      <c r="G25" s="5"/>
    </row>
    <row r="26" spans="2:7" ht="12.75">
      <c r="B26">
        <f>Sheet1!C35</f>
        <v>158620</v>
      </c>
      <c r="C26" s="18">
        <f>Sheet1!H35</f>
        <v>5933.47</v>
      </c>
      <c r="D26" s="18">
        <f>Sheet1!I35</f>
        <v>5947.570000000001</v>
      </c>
      <c r="E26" s="5">
        <f>Sheet1!J35</f>
        <v>5929.51</v>
      </c>
      <c r="F26" s="5">
        <f>Sheet1!K35</f>
        <v>5946.96</v>
      </c>
      <c r="G26" s="5"/>
    </row>
    <row r="27" spans="2:7" ht="12.75">
      <c r="B27">
        <f>Sheet1!C37</f>
        <v>156940</v>
      </c>
      <c r="C27" s="18">
        <f>Sheet1!H37</f>
        <v>5921.97</v>
      </c>
      <c r="D27" s="18">
        <f>Sheet1!I37</f>
        <v>5932.570000000001</v>
      </c>
      <c r="E27" s="5">
        <f>Sheet1!J37</f>
        <v>5915.95</v>
      </c>
      <c r="F27" s="5">
        <f>Sheet1!K37</f>
        <v>5936</v>
      </c>
      <c r="G27" s="5"/>
    </row>
    <row r="28" ht="12.75">
      <c r="G28" s="5"/>
    </row>
    <row r="29" spans="3:7" ht="12.75">
      <c r="C29" t="s">
        <v>55</v>
      </c>
      <c r="D29" t="s">
        <v>51</v>
      </c>
      <c r="E29" t="s">
        <v>52</v>
      </c>
      <c r="F29" t="s">
        <v>53</v>
      </c>
      <c r="G29" s="5"/>
    </row>
    <row r="30" spans="2:7" ht="12.75">
      <c r="B30">
        <f>Sheet1!C40</f>
        <v>5180</v>
      </c>
      <c r="C30" s="18">
        <f>Sheet1!H40</f>
        <v>5975.77</v>
      </c>
      <c r="D30" s="18">
        <f>Sheet1!I40</f>
        <v>5993.070000000001</v>
      </c>
      <c r="E30" s="5">
        <f>Sheet1!J40</f>
        <v>5975.21</v>
      </c>
      <c r="F30" s="5">
        <f>Sheet1!K40</f>
        <v>5988.42</v>
      </c>
      <c r="G30" s="5"/>
    </row>
    <row r="31" spans="2:7" ht="12.75">
      <c r="B31">
        <f>Sheet1!C41</f>
        <v>4430</v>
      </c>
      <c r="C31" s="18">
        <f>Sheet1!H41</f>
        <v>5969.47</v>
      </c>
      <c r="D31" s="18">
        <f>Sheet1!I41</f>
        <v>5993.4800000000005</v>
      </c>
      <c r="E31" s="5">
        <f>Sheet1!J41</f>
        <v>5967.81</v>
      </c>
      <c r="F31" s="5">
        <f>Sheet1!K41</f>
        <v>5986.82</v>
      </c>
      <c r="G31" s="5"/>
    </row>
    <row r="32" spans="2:7" ht="12.75">
      <c r="B32">
        <f>Sheet1!C43</f>
        <v>4390</v>
      </c>
      <c r="C32" s="18">
        <f>Sheet1!H43</f>
        <v>5969.47</v>
      </c>
      <c r="D32" s="18">
        <f>Sheet1!I43</f>
        <v>5988.39</v>
      </c>
      <c r="E32" s="5">
        <f>Sheet1!J43</f>
        <v>5967.41</v>
      </c>
      <c r="F32" s="5">
        <f>Sheet1!K43</f>
        <v>5985.05</v>
      </c>
      <c r="G32" s="5"/>
    </row>
    <row r="33" spans="2:19" ht="12.75">
      <c r="B33">
        <f>Sheet1!C44</f>
        <v>4140</v>
      </c>
      <c r="C33" s="18">
        <f>Sheet1!H44</f>
        <v>5967.77</v>
      </c>
      <c r="D33" s="18">
        <f>Sheet1!I44</f>
        <v>5983.7300000000005</v>
      </c>
      <c r="E33" s="5">
        <f>Sheet1!J44</f>
        <v>5967.01</v>
      </c>
      <c r="F33" s="5">
        <f>Sheet1!K44</f>
        <v>5984.61</v>
      </c>
      <c r="G33" s="5"/>
      <c r="S33" t="s">
        <v>59</v>
      </c>
    </row>
    <row r="34" spans="2:7" ht="12.75">
      <c r="B34">
        <f>Sheet1!C45</f>
        <v>3820</v>
      </c>
      <c r="C34" s="18">
        <f>Sheet1!H45</f>
        <v>5964.87</v>
      </c>
      <c r="D34" s="18">
        <f>Sheet1!I45</f>
        <v>5984.93</v>
      </c>
      <c r="E34" s="5">
        <f>Sheet1!J45</f>
        <v>5965.01</v>
      </c>
      <c r="F34" s="5">
        <f>Sheet1!K45</f>
        <v>5983.93</v>
      </c>
      <c r="G34" s="5"/>
    </row>
    <row r="35" spans="2:7" ht="12.75">
      <c r="B35">
        <f>Sheet1!C47</f>
        <v>3730</v>
      </c>
      <c r="C35" s="18">
        <f>Sheet1!H47</f>
        <v>5964.87</v>
      </c>
      <c r="D35" s="18">
        <f>Sheet1!I47</f>
        <v>5984.47</v>
      </c>
      <c r="E35" s="5">
        <f>Sheet1!J47</f>
        <v>5963.51</v>
      </c>
      <c r="F35" s="5">
        <f>Sheet1!K47</f>
        <v>5979.48</v>
      </c>
      <c r="G35" s="5"/>
    </row>
    <row r="36" spans="2:7" ht="12.75">
      <c r="B36">
        <f>Sheet1!C48</f>
        <v>3240</v>
      </c>
      <c r="C36" s="18">
        <f>Sheet1!H48</f>
        <v>5962.47</v>
      </c>
      <c r="D36" s="18">
        <f>Sheet1!I48</f>
        <v>5978.64</v>
      </c>
      <c r="E36" s="5">
        <f>Sheet1!J48</f>
        <v>5961.01</v>
      </c>
      <c r="F36" s="5">
        <f>Sheet1!K48</f>
        <v>5974.5</v>
      </c>
      <c r="G36" s="5"/>
    </row>
    <row r="37" spans="2:7" ht="12.75">
      <c r="B37">
        <f>Sheet1!C49</f>
        <v>2830</v>
      </c>
      <c r="C37" s="18">
        <f>Sheet1!H49</f>
        <v>5958.17</v>
      </c>
      <c r="D37" s="18">
        <f>Sheet1!I49</f>
        <v>5974.47</v>
      </c>
      <c r="E37" s="5">
        <f>Sheet1!J49</f>
        <v>5957.01</v>
      </c>
      <c r="F37" s="5">
        <f>Sheet1!K49</f>
        <v>5971.05</v>
      </c>
      <c r="G37" s="5"/>
    </row>
    <row r="38" spans="2:7" ht="12.75">
      <c r="B38">
        <f>Sheet1!C50</f>
        <v>2080</v>
      </c>
      <c r="C38" s="18">
        <f>Sheet1!H50</f>
        <v>5952.87</v>
      </c>
      <c r="D38" s="18">
        <f>Sheet1!I50</f>
        <v>5971.34</v>
      </c>
      <c r="E38" s="5">
        <f>Sheet1!J50</f>
        <v>5950.01</v>
      </c>
      <c r="F38" s="5">
        <f>Sheet1!K50</f>
        <v>5971.64</v>
      </c>
      <c r="G38" s="5"/>
    </row>
    <row r="39" spans="2:7" ht="12.75">
      <c r="B39">
        <f>Sheet1!C52</f>
        <v>2020</v>
      </c>
      <c r="C39" s="18">
        <f>Sheet1!H52</f>
        <v>5952.87</v>
      </c>
      <c r="D39" s="18">
        <f>Sheet1!I52</f>
        <v>5971.320000000001</v>
      </c>
      <c r="E39" s="5">
        <f>Sheet1!J52</f>
        <v>5949.01</v>
      </c>
      <c r="F39" s="5">
        <f>Sheet1!K52</f>
        <v>5971.5</v>
      </c>
      <c r="G39" s="5"/>
    </row>
    <row r="40" spans="2:7" ht="12.75">
      <c r="B40">
        <f>Sheet1!C53</f>
        <v>1530</v>
      </c>
      <c r="C40" s="18">
        <f>Sheet1!H53</f>
        <v>5951.47</v>
      </c>
      <c r="D40" s="18">
        <f>Sheet1!I53</f>
        <v>5968.360000000001</v>
      </c>
      <c r="E40" s="5">
        <f>Sheet1!J53</f>
        <v>5948.01</v>
      </c>
      <c r="F40" s="5">
        <f>Sheet1!K53</f>
        <v>5970.08</v>
      </c>
      <c r="G40" s="5"/>
    </row>
    <row r="41" spans="2:7" ht="12.75">
      <c r="B41">
        <f>Sheet1!C54</f>
        <v>1180</v>
      </c>
      <c r="C41" s="18">
        <f>Sheet1!H54</f>
        <v>5949.570000000001</v>
      </c>
      <c r="D41" s="18">
        <f>Sheet1!I54</f>
        <v>5967.8</v>
      </c>
      <c r="E41" s="5">
        <f>Sheet1!J54</f>
        <v>5947.01</v>
      </c>
      <c r="F41" s="5">
        <f>Sheet1!K54</f>
        <v>5969.17</v>
      </c>
      <c r="G41" s="5"/>
    </row>
    <row r="42" spans="2:7" ht="12.75">
      <c r="B42">
        <f>Sheet1!C55</f>
        <v>1160</v>
      </c>
      <c r="C42" s="18">
        <f>Sheet1!H55</f>
        <v>5949.570000000001</v>
      </c>
      <c r="D42" s="18">
        <f>Sheet1!I55</f>
        <v>5967.13</v>
      </c>
      <c r="E42" s="5">
        <f>Sheet1!J55</f>
        <v>5946.01</v>
      </c>
      <c r="F42" s="5">
        <f>Sheet1!K55</f>
        <v>5967.76</v>
      </c>
      <c r="G42" s="5"/>
    </row>
    <row r="43" spans="2:7" ht="12.75">
      <c r="B43">
        <f>Sheet1!C56</f>
        <v>560</v>
      </c>
      <c r="C43" s="18">
        <f>Sheet1!H56</f>
        <v>5945.47</v>
      </c>
      <c r="D43" s="18">
        <f>Sheet1!I56</f>
        <v>5962.54</v>
      </c>
      <c r="E43" s="5">
        <f>Sheet1!J56</f>
        <v>5945.01</v>
      </c>
      <c r="F43" s="5">
        <f>Sheet1!K56</f>
        <v>5962.22</v>
      </c>
      <c r="G43" s="5"/>
    </row>
    <row r="44" ht="12.75">
      <c r="G44" s="5"/>
    </row>
    <row r="45" ht="12.75">
      <c r="G45" s="5"/>
    </row>
    <row r="46" spans="3:7" ht="12.75">
      <c r="C46" s="5"/>
      <c r="D46" s="5"/>
      <c r="E46" s="5"/>
      <c r="F46" s="5"/>
      <c r="G46" s="5"/>
    </row>
    <row r="47" spans="3:7" ht="12.75">
      <c r="C47" s="5"/>
      <c r="D47" s="5"/>
      <c r="E47" s="5"/>
      <c r="F47" s="5"/>
      <c r="G47" s="5"/>
    </row>
    <row r="48" spans="3:7" ht="12.75">
      <c r="C48" s="5"/>
      <c r="D48" s="5"/>
      <c r="E48" s="5"/>
      <c r="F48" s="5"/>
      <c r="G48" s="5"/>
    </row>
    <row r="49" spans="3:7" ht="12.75">
      <c r="C49" s="5"/>
      <c r="D49" s="5"/>
      <c r="E49" s="5"/>
      <c r="F49" s="5"/>
      <c r="G49" s="5"/>
    </row>
    <row r="50" spans="3:7" ht="12.75">
      <c r="C50" s="5"/>
      <c r="D50" s="5"/>
      <c r="E50" s="5"/>
      <c r="F50" s="5"/>
      <c r="G50" s="5"/>
    </row>
    <row r="51" spans="3:7" ht="12.75">
      <c r="C51" s="5"/>
      <c r="D51" s="5"/>
      <c r="E51" s="5"/>
      <c r="F51" s="5"/>
      <c r="G51" s="5"/>
    </row>
    <row r="52" spans="3:7" ht="12.75">
      <c r="C52" s="5"/>
      <c r="D52" s="5"/>
      <c r="E52" s="5"/>
      <c r="F52" s="5"/>
      <c r="G52" s="5"/>
    </row>
    <row r="53" spans="3:7" ht="12.75">
      <c r="C53" s="5"/>
      <c r="D53" s="5"/>
      <c r="E53" s="5"/>
      <c r="F53" s="5"/>
      <c r="G53" s="5"/>
    </row>
    <row r="54" spans="3:7" ht="12.75">
      <c r="C54" s="5"/>
      <c r="D54" s="5"/>
      <c r="E54" s="5"/>
      <c r="F54" s="5"/>
      <c r="G54" s="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printOptions horizontalCentered="1" verticalCentered="1"/>
  <pageMargins left="0.75" right="0.63" top="0.65" bottom="0.6" header="0.5" footer="0.5"/>
  <pageSetup fitToHeight="1" fitToWidth="1" horizontalDpi="600" verticalDpi="6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Felsburg Holt &amp; Ullevig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Lind</cp:lastModifiedBy>
  <cp:lastPrinted>2002-07-03T13:59:29Z</cp:lastPrinted>
  <dcterms:created xsi:type="dcterms:W3CDTF">2000-06-16T13:50:40Z</dcterms:created>
  <dcterms:modified xsi:type="dcterms:W3CDTF">2002-07-03T13:59:37Z</dcterms:modified>
  <cp:category/>
  <cp:version/>
  <cp:contentType/>
  <cp:contentStatus/>
</cp:coreProperties>
</file>